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355" windowHeight="6690"/>
  </bookViews>
  <sheets>
    <sheet name="Sheet1" sheetId="1" r:id="rId1"/>
    <sheet name="Sheet2" sheetId="2" r:id="rId2"/>
    <sheet name="Sheet3" sheetId="3" r:id="rId3"/>
  </sheets>
  <definedNames>
    <definedName name="solver_adj" localSheetId="0" hidden="1">Sheet1!$D$4:$H$8,Sheet1!$K$4:$O$8,Sheet1!$R$4:$V$8</definedName>
    <definedName name="solver_cvg" localSheetId="0" hidden="1">0.0001</definedName>
    <definedName name="solver_drv" localSheetId="0" hidden="1">2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lhs1" localSheetId="0" hidden="1">Sheet1!$D$49:$D$53</definedName>
    <definedName name="solver_lhs10" localSheetId="0" hidden="1">Sheet1!$K$4:$O$8</definedName>
    <definedName name="solver_lhs11" localSheetId="0" hidden="1">Sheet1!$D$73:$D$77</definedName>
    <definedName name="solver_lhs12" localSheetId="0" hidden="1">Sheet1!$D$9:$H$9</definedName>
    <definedName name="solver_lhs13" localSheetId="0" hidden="1">Sheet1!$D$37:$D$41</definedName>
    <definedName name="solver_lhs14" localSheetId="0" hidden="1">Sheet1!$P$4:$P$8</definedName>
    <definedName name="solver_lhs15" localSheetId="0" hidden="1">Sheet1!$K$9:$O$9</definedName>
    <definedName name="solver_lhs16" localSheetId="0" hidden="1">Sheet1!$R$4:$V$8</definedName>
    <definedName name="solver_lhs17" localSheetId="0" hidden="1">Sheet1!$R$9:$V$9</definedName>
    <definedName name="solver_lhs18" localSheetId="0" hidden="1">Sheet1!$W$4:$W$8</definedName>
    <definedName name="solver_lhs19" localSheetId="0" hidden="1">Sheet1!$W$4:$W$8</definedName>
    <definedName name="solver_lhs2" localSheetId="0" hidden="1">Sheet1!$D$25:$D$29</definedName>
    <definedName name="solver_lhs3" localSheetId="0" hidden="1">Sheet1!$D$20:$D$21</definedName>
    <definedName name="solver_lhs4" localSheetId="0" hidden="1">Sheet1!$D$33</definedName>
    <definedName name="solver_lhs5" localSheetId="0" hidden="1">Sheet1!$D$15:$D$16</definedName>
    <definedName name="solver_lhs6" localSheetId="0" hidden="1">Sheet1!$D$4:$H$8</definedName>
    <definedName name="solver_lhs7" localSheetId="0" hidden="1">Sheet1!$D$65:$D$69</definedName>
    <definedName name="solver_lhs8" localSheetId="0" hidden="1">Sheet1!$D$57:$D$61</definedName>
    <definedName name="solver_lhs9" localSheetId="0" hidden="1">Sheet1!$I$4:$I$8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18</definedName>
    <definedName name="solver_nwt" localSheetId="0" hidden="1">1</definedName>
    <definedName name="solver_opt" localSheetId="0" hidden="1">Sheet1!$D$4</definedName>
    <definedName name="solver_pre" localSheetId="0" hidden="1">0.000001</definedName>
    <definedName name="solver_rbv" localSheetId="0" hidden="1">2</definedName>
    <definedName name="solver_rel1" localSheetId="0" hidden="1">1</definedName>
    <definedName name="solver_rel10" localSheetId="0" hidden="1">5</definedName>
    <definedName name="solver_rel11" localSheetId="0" hidden="1">2</definedName>
    <definedName name="solver_rel12" localSheetId="0" hidden="1">2</definedName>
    <definedName name="solver_rel13" localSheetId="0" hidden="1">3</definedName>
    <definedName name="solver_rel14" localSheetId="0" hidden="1">2</definedName>
    <definedName name="solver_rel15" localSheetId="0" hidden="1">2</definedName>
    <definedName name="solver_rel16" localSheetId="0" hidden="1">5</definedName>
    <definedName name="solver_rel17" localSheetId="0" hidden="1">2</definedName>
    <definedName name="solver_rel18" localSheetId="0" hidden="1">2</definedName>
    <definedName name="solver_rel19" localSheetId="0" hidden="1">2</definedName>
    <definedName name="solver_rel2" localSheetId="0" hidden="1">1</definedName>
    <definedName name="solver_rel3" localSheetId="0" hidden="1">2</definedName>
    <definedName name="solver_rel4" localSheetId="0" hidden="1">2</definedName>
    <definedName name="solver_rel5" localSheetId="0" hidden="1">2</definedName>
    <definedName name="solver_rel6" localSheetId="0" hidden="1">5</definedName>
    <definedName name="solver_rel7" localSheetId="0" hidden="1">2</definedName>
    <definedName name="solver_rel8" localSheetId="0" hidden="1">2</definedName>
    <definedName name="solver_rel9" localSheetId="0" hidden="1">2</definedName>
    <definedName name="solver_rhs1" localSheetId="0" hidden="1">Sheet1!$F$49:$F$53</definedName>
    <definedName name="solver_rhs10" localSheetId="0" hidden="1">binary</definedName>
    <definedName name="solver_rhs11" localSheetId="0" hidden="1">Sheet1!$F$73:$F$77</definedName>
    <definedName name="solver_rhs12" localSheetId="0" hidden="1">1</definedName>
    <definedName name="solver_rhs13" localSheetId="0" hidden="1">Sheet1!$F$37:$F$41</definedName>
    <definedName name="solver_rhs14" localSheetId="0" hidden="1">1</definedName>
    <definedName name="solver_rhs15" localSheetId="0" hidden="1">1</definedName>
    <definedName name="solver_rhs16" localSheetId="0" hidden="1">binary</definedName>
    <definedName name="solver_rhs17" localSheetId="0" hidden="1">1</definedName>
    <definedName name="solver_rhs18" localSheetId="0" hidden="1">1</definedName>
    <definedName name="solver_rhs19" localSheetId="0" hidden="1">1</definedName>
    <definedName name="solver_rhs2" localSheetId="0" hidden="1">Sheet1!$F$25:$F$29</definedName>
    <definedName name="solver_rhs3" localSheetId="0" hidden="1">Sheet1!$F$20:$F$21</definedName>
    <definedName name="solver_rhs4" localSheetId="0" hidden="1">Sheet1!$F$33</definedName>
    <definedName name="solver_rhs5" localSheetId="0" hidden="1">Sheet1!$F$15:$F$16</definedName>
    <definedName name="solver_rhs6" localSheetId="0" hidden="1">binary</definedName>
    <definedName name="solver_rhs7" localSheetId="0" hidden="1">Sheet1!$F$65:$F$69</definedName>
    <definedName name="solver_rhs8" localSheetId="0" hidden="1">Sheet1!$F$57:$F$61</definedName>
    <definedName name="solver_rhs9" localSheetId="0" hidden="1">1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45621"/>
</workbook>
</file>

<file path=xl/calcChain.xml><?xml version="1.0" encoding="utf-8"?>
<calcChain xmlns="http://schemas.openxmlformats.org/spreadsheetml/2006/main">
  <c r="D33" i="1" l="1"/>
  <c r="D26" i="1"/>
  <c r="D27" i="1"/>
  <c r="D28" i="1"/>
  <c r="D29" i="1"/>
  <c r="D25" i="1"/>
  <c r="D37" i="1" l="1"/>
  <c r="F38" i="1"/>
  <c r="F39" i="1"/>
  <c r="F40" i="1"/>
  <c r="F41" i="1"/>
  <c r="F37" i="1"/>
  <c r="D38" i="1"/>
  <c r="D39" i="1"/>
  <c r="D40" i="1"/>
  <c r="D41" i="1"/>
  <c r="F74" i="1" l="1"/>
  <c r="F75" i="1"/>
  <c r="F76" i="1"/>
  <c r="F77" i="1"/>
  <c r="F73" i="1"/>
  <c r="D74" i="1"/>
  <c r="D75" i="1"/>
  <c r="D76" i="1"/>
  <c r="D77" i="1"/>
  <c r="D73" i="1"/>
  <c r="D65" i="1"/>
  <c r="D66" i="1"/>
  <c r="F66" i="1"/>
  <c r="F67" i="1"/>
  <c r="F68" i="1"/>
  <c r="F69" i="1"/>
  <c r="D67" i="1"/>
  <c r="D68" i="1"/>
  <c r="D69" i="1"/>
  <c r="D58" i="1"/>
  <c r="F58" i="1"/>
  <c r="D59" i="1"/>
  <c r="F59" i="1"/>
  <c r="D60" i="1"/>
  <c r="F60" i="1"/>
  <c r="D61" i="1"/>
  <c r="F61" i="1"/>
  <c r="F57" i="1"/>
  <c r="D57" i="1"/>
  <c r="D49" i="1"/>
  <c r="D50" i="1"/>
  <c r="D51" i="1"/>
  <c r="D52" i="1"/>
  <c r="D53" i="1"/>
  <c r="D45" i="1"/>
  <c r="D21" i="1"/>
  <c r="D20" i="1"/>
  <c r="D16" i="1"/>
  <c r="D15" i="1"/>
  <c r="V11" i="1" l="1"/>
  <c r="U11" i="1"/>
  <c r="T11" i="1"/>
  <c r="S11" i="1"/>
  <c r="R11" i="1"/>
  <c r="F33" i="1" s="1"/>
  <c r="O11" i="1"/>
  <c r="N11" i="1"/>
  <c r="M11" i="1"/>
  <c r="L11" i="1"/>
  <c r="K11" i="1"/>
  <c r="E11" i="1"/>
  <c r="F11" i="1"/>
  <c r="G11" i="1"/>
  <c r="H11" i="1"/>
  <c r="D11" i="1"/>
  <c r="V9" i="1"/>
  <c r="U9" i="1"/>
  <c r="T9" i="1"/>
  <c r="S9" i="1"/>
  <c r="R9" i="1"/>
  <c r="W8" i="1"/>
  <c r="W7" i="1"/>
  <c r="W6" i="1"/>
  <c r="W5" i="1"/>
  <c r="W4" i="1"/>
  <c r="O9" i="1"/>
  <c r="N9" i="1"/>
  <c r="M9" i="1"/>
  <c r="L9" i="1"/>
  <c r="K9" i="1"/>
  <c r="P8" i="1"/>
  <c r="P7" i="1"/>
  <c r="P6" i="1"/>
  <c r="P5" i="1"/>
  <c r="P4" i="1"/>
  <c r="E9" i="1"/>
  <c r="F9" i="1"/>
  <c r="G9" i="1"/>
  <c r="H9" i="1"/>
  <c r="D9" i="1"/>
  <c r="I5" i="1"/>
  <c r="I6" i="1"/>
  <c r="I7" i="1"/>
  <c r="I8" i="1"/>
  <c r="I4" i="1"/>
  <c r="AB5" i="1" l="1"/>
  <c r="AB6" i="1"/>
  <c r="AB7" i="1"/>
  <c r="AB8" i="1"/>
  <c r="AB4" i="1"/>
  <c r="AA5" i="1"/>
  <c r="AA6" i="1"/>
  <c r="AA7" i="1"/>
  <c r="AA8" i="1"/>
  <c r="AA4" i="1"/>
  <c r="Z5" i="1"/>
  <c r="Z6" i="1"/>
  <c r="Z7" i="1"/>
  <c r="Z8" i="1"/>
  <c r="Z4" i="1"/>
  <c r="Y5" i="1"/>
  <c r="Y6" i="1"/>
  <c r="Y7" i="1"/>
  <c r="Y8" i="1"/>
  <c r="Y4" i="1"/>
</calcChain>
</file>

<file path=xl/sharedStrings.xml><?xml version="1.0" encoding="utf-8"?>
<sst xmlns="http://schemas.openxmlformats.org/spreadsheetml/2006/main" count="104" uniqueCount="70">
  <si>
    <t>Reading</t>
  </si>
  <si>
    <t>Arthur</t>
  </si>
  <si>
    <t>Patricia</t>
  </si>
  <si>
    <t>Richard</t>
  </si>
  <si>
    <t>Veronica</t>
  </si>
  <si>
    <t>Beasley</t>
  </si>
  <si>
    <t>Johnson</t>
  </si>
  <si>
    <t>Lucas</t>
  </si>
  <si>
    <t>Mason</t>
  </si>
  <si>
    <t>Tompkins</t>
  </si>
  <si>
    <t>Business</t>
  </si>
  <si>
    <t>Economics</t>
  </si>
  <si>
    <t>History</t>
  </si>
  <si>
    <t>Mathematics</t>
  </si>
  <si>
    <t>Physics</t>
  </si>
  <si>
    <t>Cardiff</t>
  </si>
  <si>
    <t>Manchester</t>
  </si>
  <si>
    <t>Oxford</t>
  </si>
  <si>
    <t>York</t>
  </si>
  <si>
    <t>1. Michael Tompkins studies mathematics.</t>
  </si>
  <si>
    <t>Michael</t>
  </si>
  <si>
    <t>=</t>
  </si>
  <si>
    <t>x[2,5] = 1</t>
  </si>
  <si>
    <t>y[2,4] = 1</t>
  </si>
  <si>
    <t>2. Patricia does not study history or physics.</t>
  </si>
  <si>
    <t>y[3,3] = 0</t>
  </si>
  <si>
    <t>y[3,5] = 0</t>
  </si>
  <si>
    <t>&lt;=</t>
  </si>
  <si>
    <t>4. Lucas is at Cardiff.</t>
  </si>
  <si>
    <t>6. Arthur is not  Lucas.</t>
  </si>
  <si>
    <t xml:space="preserve"> x[1,3] = 0</t>
  </si>
  <si>
    <t>7. The student at Reading does not study physics.</t>
  </si>
  <si>
    <t>y[1,1] + z[1,4] &lt;= 1</t>
  </si>
  <si>
    <t>y[2,1] + z[2,4] &lt;= 1</t>
  </si>
  <si>
    <t>y[3,1] + z[3,4] &lt;= 1</t>
  </si>
  <si>
    <t>y[4,1] + z[4,4] &lt;= 1</t>
  </si>
  <si>
    <t>y[5,1] + z[5,4] &lt;= 1</t>
  </si>
  <si>
    <t>8. Of Johnson and Beasley, one studies economics and the other is at York.</t>
  </si>
  <si>
    <t>x[1,1] + x[1,2] = y[1,2] + z[1,5]</t>
  </si>
  <si>
    <t>x[2,1] + x[2,2] = y[2,2] + z[2,5]</t>
  </si>
  <si>
    <t>x[3,1] + x[3,2] = y[3,2] + z[3,5]</t>
  </si>
  <si>
    <t>x[4,1] + x[4,2] = y[4,2] + z[4,5]</t>
  </si>
  <si>
    <t>x[5,1] + x[5,2] = y[5,2] + z[5,5]</t>
  </si>
  <si>
    <t>9. Of Veronica and Mason, one is at Oxford and the other studies Business.</t>
  </si>
  <si>
    <t>x[5,4]+y[5,1]+z[5,3] = 1</t>
  </si>
  <si>
    <t>y[1,1]+z[1,3] = x[1,4]</t>
  </si>
  <si>
    <t>y[2,1]+z[2,3] = x[2,4]</t>
  </si>
  <si>
    <t>y[3,1]+z[3,3] = x[3,4]</t>
  </si>
  <si>
    <t>y[4,1]+z[4,3] = x[4,4]</t>
  </si>
  <si>
    <t>y[1,4] + y[1,5] = z[1,4] + z[1,5]</t>
  </si>
  <si>
    <t>y[2,4] + y[2,5] = z[2,4] + z[2,5]</t>
  </si>
  <si>
    <t>y[4,4] + y[4,5] = z[4,4] + z[4,5]</t>
  </si>
  <si>
    <t>y[5,4] + y[5,5] = z[5,4] + z[5,5]</t>
  </si>
  <si>
    <t>y[3,4] + y[3,5] = z[3,4] + z[3,5]</t>
  </si>
  <si>
    <t>10. Of the mathematics and physics students, one is at York and the other is at Reading.</t>
  </si>
  <si>
    <t>epso{i in M}: y[i,2] + y[i,5] &gt;= z[i,3];</t>
  </si>
  <si>
    <t>5. Either economics or physics is studied at Oxford</t>
  </si>
  <si>
    <t>y[1,2] + y[1,5] &gt;= z[1,3]</t>
  </si>
  <si>
    <t>y[2,2] + y[2,5] &gt;= z[2,3]</t>
  </si>
  <si>
    <t>y[3,2] + y[3,5] &gt;= z[3,3]</t>
  </si>
  <si>
    <t>y[4,2] + y[4,5] &gt;= z[4,3]</t>
  </si>
  <si>
    <t>y[5,2] + y[5,5] &gt;= z[5,3]</t>
  </si>
  <si>
    <t>&gt;=</t>
  </si>
  <si>
    <t>x[1,1] + y[1,5] &lt;= 1</t>
  </si>
  <si>
    <t>x[2,1] + y[2,5] &lt;= 1</t>
  </si>
  <si>
    <t>x[3,1] + y[3,5] &lt;= 1</t>
  </si>
  <si>
    <t>x[4,1] + y[4,5] &lt;= 1</t>
  </si>
  <si>
    <t>x[5,1] + y[5,5] &lt;= 1</t>
  </si>
  <si>
    <t>3. Johnson does not study physics.</t>
  </si>
  <si>
    <t>Σi*x[i,3] = Σi*z[i,3]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</si>
</sst>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Border="1"/>
    <xf numFmtId="0" fontId="0" fillId="0" borderId="11" xfId="0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13" xfId="0" applyBorder="1" applyAlignment="1" applyProtection="1">
      <alignment textRotation="90"/>
      <protection locked="0"/>
    </xf>
    <xf numFmtId="0" fontId="0" fillId="0" borderId="12" xfId="0" applyBorder="1" applyAlignment="1" applyProtection="1">
      <alignment textRotation="90"/>
      <protection locked="0"/>
    </xf>
    <xf numFmtId="0" fontId="0" fillId="0" borderId="0" xfId="0" applyFill="1" applyBorder="1" applyProtection="1"/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Protection="1"/>
    <xf numFmtId="0" fontId="0" fillId="0" borderId="2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textRotation="90"/>
      <protection locked="0"/>
    </xf>
    <xf numFmtId="0" fontId="0" fillId="0" borderId="14" xfId="0" applyBorder="1" applyAlignment="1" applyProtection="1">
      <alignment textRotation="90"/>
      <protection locked="0"/>
    </xf>
    <xf numFmtId="0" fontId="0" fillId="0" borderId="0" xfId="0" applyBorder="1" applyAlignment="1">
      <alignment textRotation="90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</xf>
    <xf numFmtId="0" fontId="0" fillId="0" borderId="1" xfId="0" quotePrefix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0" fillId="0" borderId="1" xfId="0" quotePrefix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77"/>
  <sheetViews>
    <sheetView showGridLines="0" tabSelected="1" workbookViewId="0">
      <selection activeCell="D65" sqref="D65"/>
    </sheetView>
  </sheetViews>
  <sheetFormatPr defaultRowHeight="15" x14ac:dyDescent="0.25"/>
  <cols>
    <col min="2" max="2" width="3.140625" customWidth="1"/>
    <col min="3" max="3" width="27.5703125" customWidth="1"/>
    <col min="4" max="23" width="3.140625" customWidth="1"/>
    <col min="25" max="28" width="12.7109375" customWidth="1"/>
  </cols>
  <sheetData>
    <row r="1" spans="2:28" ht="15.75" thickBot="1" x14ac:dyDescent="0.3"/>
    <row r="2" spans="2:28" ht="15.75" thickBot="1" x14ac:dyDescent="0.3">
      <c r="D2" s="6">
        <v>1</v>
      </c>
      <c r="E2" s="9">
        <v>2</v>
      </c>
      <c r="F2" s="7">
        <v>3</v>
      </c>
      <c r="G2" s="10">
        <v>4</v>
      </c>
      <c r="H2" s="8">
        <v>5</v>
      </c>
      <c r="I2" s="4"/>
      <c r="J2" s="4"/>
      <c r="K2" s="6">
        <v>1</v>
      </c>
      <c r="L2" s="7">
        <v>2</v>
      </c>
      <c r="M2" s="7">
        <v>3</v>
      </c>
      <c r="N2" s="7">
        <v>4</v>
      </c>
      <c r="O2" s="8">
        <v>5</v>
      </c>
      <c r="P2" s="4"/>
      <c r="Q2" s="4"/>
      <c r="R2" s="6">
        <v>1</v>
      </c>
      <c r="S2" s="7">
        <v>2</v>
      </c>
      <c r="T2" s="7">
        <v>3</v>
      </c>
      <c r="U2" s="7">
        <v>4</v>
      </c>
      <c r="V2" s="8">
        <v>5</v>
      </c>
      <c r="W2" s="4"/>
    </row>
    <row r="3" spans="2:28" ht="99.95" customHeight="1" thickBot="1" x14ac:dyDescent="0.3">
      <c r="C3" s="2"/>
      <c r="D3" s="23" t="s">
        <v>5</v>
      </c>
      <c r="E3" s="24" t="s">
        <v>6</v>
      </c>
      <c r="F3" s="29" t="s">
        <v>7</v>
      </c>
      <c r="G3" s="29" t="s">
        <v>8</v>
      </c>
      <c r="H3" s="30" t="s">
        <v>9</v>
      </c>
      <c r="I3" s="29"/>
      <c r="J3" s="29"/>
      <c r="K3" s="23" t="s">
        <v>10</v>
      </c>
      <c r="L3" s="29" t="s">
        <v>11</v>
      </c>
      <c r="M3" s="29" t="s">
        <v>12</v>
      </c>
      <c r="N3" s="29" t="s">
        <v>13</v>
      </c>
      <c r="O3" s="30" t="s">
        <v>14</v>
      </c>
      <c r="P3" s="29"/>
      <c r="Q3" s="29"/>
      <c r="R3" s="23" t="s">
        <v>15</v>
      </c>
      <c r="S3" s="29" t="s">
        <v>16</v>
      </c>
      <c r="T3" s="29" t="s">
        <v>17</v>
      </c>
      <c r="U3" s="29" t="s">
        <v>0</v>
      </c>
      <c r="V3" s="30" t="s">
        <v>18</v>
      </c>
      <c r="W3" s="29"/>
      <c r="X3" s="31"/>
    </row>
    <row r="4" spans="2:28" x14ac:dyDescent="0.25">
      <c r="B4" s="32">
        <v>1</v>
      </c>
      <c r="C4" s="21" t="s">
        <v>1</v>
      </c>
      <c r="D4" s="11">
        <v>1</v>
      </c>
      <c r="E4" s="13">
        <v>0</v>
      </c>
      <c r="F4" s="13">
        <v>0</v>
      </c>
      <c r="G4" s="13">
        <v>0</v>
      </c>
      <c r="H4" s="14">
        <v>0</v>
      </c>
      <c r="I4" s="28">
        <f>SUM(D4:H4)</f>
        <v>1</v>
      </c>
      <c r="J4" s="26"/>
      <c r="K4" s="11">
        <v>0</v>
      </c>
      <c r="L4" s="13">
        <v>0</v>
      </c>
      <c r="M4" s="13">
        <v>0</v>
      </c>
      <c r="N4" s="13">
        <v>0</v>
      </c>
      <c r="O4" s="14">
        <v>1</v>
      </c>
      <c r="P4" s="28">
        <f>SUM(K4:O4)</f>
        <v>1</v>
      </c>
      <c r="Q4" s="26"/>
      <c r="R4" s="11">
        <v>0</v>
      </c>
      <c r="S4" s="13">
        <v>0</v>
      </c>
      <c r="T4" s="13">
        <v>0</v>
      </c>
      <c r="U4" s="13">
        <v>0</v>
      </c>
      <c r="V4" s="14">
        <v>1</v>
      </c>
      <c r="W4" s="28">
        <f>SUM(R4:V4)</f>
        <v>1</v>
      </c>
      <c r="X4" s="1"/>
      <c r="Y4" s="3" t="str">
        <f>C4</f>
        <v>Arthur</v>
      </c>
      <c r="Z4" s="3" t="str">
        <f>HLOOKUP(SUMPRODUCT(D$2:H$2,D4:H4),D$2:H$3,2)</f>
        <v>Beasley</v>
      </c>
      <c r="AA4" s="3" t="str">
        <f>HLOOKUP(SUMPRODUCT(K$2:O$2,K4:O4),K$2:O$3,2)</f>
        <v>Physics</v>
      </c>
      <c r="AB4" s="3" t="str">
        <f>HLOOKUP(SUMPRODUCT(R$2:V$2,R4:V4),R$2:V$3,2)</f>
        <v>York</v>
      </c>
    </row>
    <row r="5" spans="2:28" x14ac:dyDescent="0.25">
      <c r="B5" s="33">
        <v>2</v>
      </c>
      <c r="C5" s="21" t="s">
        <v>20</v>
      </c>
      <c r="D5" s="15">
        <v>0</v>
      </c>
      <c r="E5" s="16">
        <v>0</v>
      </c>
      <c r="F5" s="16">
        <v>0</v>
      </c>
      <c r="G5" s="16">
        <v>0</v>
      </c>
      <c r="H5" s="17">
        <v>1</v>
      </c>
      <c r="I5" s="28">
        <f t="shared" ref="I5:I8" si="0">SUM(D5:H5)</f>
        <v>1</v>
      </c>
      <c r="J5" s="26"/>
      <c r="K5" s="15">
        <v>0</v>
      </c>
      <c r="L5" s="16">
        <v>0</v>
      </c>
      <c r="M5" s="16">
        <v>0</v>
      </c>
      <c r="N5" s="16">
        <v>1</v>
      </c>
      <c r="O5" s="17">
        <v>0</v>
      </c>
      <c r="P5" s="28">
        <f t="shared" ref="P5:P8" si="1">SUM(K5:O5)</f>
        <v>1</v>
      </c>
      <c r="Q5" s="26"/>
      <c r="R5" s="15">
        <v>0</v>
      </c>
      <c r="S5" s="16">
        <v>0</v>
      </c>
      <c r="T5" s="16">
        <v>0</v>
      </c>
      <c r="U5" s="16">
        <v>1</v>
      </c>
      <c r="V5" s="17">
        <v>0</v>
      </c>
      <c r="W5" s="28">
        <f t="shared" ref="W5:W8" si="2">SUM(R5:V5)</f>
        <v>1</v>
      </c>
      <c r="Y5" s="3" t="str">
        <f>C5</f>
        <v>Michael</v>
      </c>
      <c r="Z5" s="3" t="str">
        <f>HLOOKUP(SUMPRODUCT(D$2:H$2,D5:H5),D$2:H$3,2)</f>
        <v>Tompkins</v>
      </c>
      <c r="AA5" s="3" t="str">
        <f>HLOOKUP(SUMPRODUCT(K$2:O$2,K5:O5),K$2:O$3,2)</f>
        <v>Mathematics</v>
      </c>
      <c r="AB5" s="3" t="str">
        <f t="shared" ref="AB5:AB8" si="3">HLOOKUP(SUMPRODUCT(R$2:V$2,R5:V5),R$2:V$3,2)</f>
        <v>Reading</v>
      </c>
    </row>
    <row r="6" spans="2:28" x14ac:dyDescent="0.25">
      <c r="B6" s="33">
        <v>3</v>
      </c>
      <c r="C6" s="21" t="s">
        <v>2</v>
      </c>
      <c r="D6" s="15">
        <v>0</v>
      </c>
      <c r="E6" s="16">
        <v>0</v>
      </c>
      <c r="F6" s="16">
        <v>0</v>
      </c>
      <c r="G6" s="16">
        <v>1</v>
      </c>
      <c r="H6" s="17">
        <v>0</v>
      </c>
      <c r="I6" s="28">
        <f t="shared" si="0"/>
        <v>1</v>
      </c>
      <c r="J6" s="26"/>
      <c r="K6" s="15">
        <v>1</v>
      </c>
      <c r="L6" s="16">
        <v>0</v>
      </c>
      <c r="M6" s="16">
        <v>0</v>
      </c>
      <c r="N6" s="16">
        <v>0</v>
      </c>
      <c r="O6" s="17">
        <v>0</v>
      </c>
      <c r="P6" s="28">
        <f t="shared" si="1"/>
        <v>1</v>
      </c>
      <c r="Q6" s="26"/>
      <c r="R6" s="15">
        <v>0</v>
      </c>
      <c r="S6" s="16">
        <v>1</v>
      </c>
      <c r="T6" s="16">
        <v>0</v>
      </c>
      <c r="U6" s="16">
        <v>0</v>
      </c>
      <c r="V6" s="17">
        <v>0</v>
      </c>
      <c r="W6" s="28">
        <f t="shared" si="2"/>
        <v>1</v>
      </c>
      <c r="Y6" s="3" t="str">
        <f>C6</f>
        <v>Patricia</v>
      </c>
      <c r="Z6" s="3" t="str">
        <f>HLOOKUP(SUMPRODUCT(D$2:H$2,D6:H6),D$2:H$3,2)</f>
        <v>Mason</v>
      </c>
      <c r="AA6" s="3" t="str">
        <f>HLOOKUP(SUMPRODUCT(K$2:O$2,K6:O6),K$2:O$3,2)</f>
        <v>Business</v>
      </c>
      <c r="AB6" s="3" t="str">
        <f t="shared" si="3"/>
        <v>Manchester</v>
      </c>
    </row>
    <row r="7" spans="2:28" x14ac:dyDescent="0.25">
      <c r="B7" s="33">
        <v>4</v>
      </c>
      <c r="C7" s="21" t="s">
        <v>3</v>
      </c>
      <c r="D7" s="15">
        <v>0</v>
      </c>
      <c r="E7" s="16">
        <v>0</v>
      </c>
      <c r="F7" s="16">
        <v>1</v>
      </c>
      <c r="G7" s="16">
        <v>0</v>
      </c>
      <c r="H7" s="17">
        <v>0</v>
      </c>
      <c r="I7" s="28">
        <f t="shared" si="0"/>
        <v>1</v>
      </c>
      <c r="J7" s="26"/>
      <c r="K7" s="15">
        <v>0</v>
      </c>
      <c r="L7" s="16">
        <v>0</v>
      </c>
      <c r="M7" s="16">
        <v>1</v>
      </c>
      <c r="N7" s="16">
        <v>0</v>
      </c>
      <c r="O7" s="17">
        <v>0</v>
      </c>
      <c r="P7" s="28">
        <f t="shared" si="1"/>
        <v>1</v>
      </c>
      <c r="Q7" s="26"/>
      <c r="R7" s="15">
        <v>1</v>
      </c>
      <c r="S7" s="16">
        <v>0</v>
      </c>
      <c r="T7" s="16">
        <v>0</v>
      </c>
      <c r="U7" s="16">
        <v>0</v>
      </c>
      <c r="V7" s="17">
        <v>0</v>
      </c>
      <c r="W7" s="28">
        <f t="shared" si="2"/>
        <v>1</v>
      </c>
      <c r="Y7" s="3" t="str">
        <f>C7</f>
        <v>Richard</v>
      </c>
      <c r="Z7" s="3" t="str">
        <f>HLOOKUP(SUMPRODUCT(D$2:H$2,D7:H7),D$2:H$3,2)</f>
        <v>Lucas</v>
      </c>
      <c r="AA7" s="3" t="str">
        <f>HLOOKUP(SUMPRODUCT(K$2:O$2,K7:O7),K$2:O$3,2)</f>
        <v>History</v>
      </c>
      <c r="AB7" s="3" t="str">
        <f t="shared" si="3"/>
        <v>Cardiff</v>
      </c>
    </row>
    <row r="8" spans="2:28" ht="15.75" thickBot="1" x14ac:dyDescent="0.3">
      <c r="B8" s="34">
        <v>5</v>
      </c>
      <c r="C8" s="22" t="s">
        <v>4</v>
      </c>
      <c r="D8" s="18">
        <v>0</v>
      </c>
      <c r="E8" s="19">
        <v>1</v>
      </c>
      <c r="F8" s="19">
        <v>0</v>
      </c>
      <c r="G8" s="19">
        <v>0</v>
      </c>
      <c r="H8" s="20">
        <v>0</v>
      </c>
      <c r="I8" s="28">
        <f t="shared" si="0"/>
        <v>1</v>
      </c>
      <c r="J8" s="26"/>
      <c r="K8" s="18">
        <v>0</v>
      </c>
      <c r="L8" s="19">
        <v>1</v>
      </c>
      <c r="M8" s="19">
        <v>0</v>
      </c>
      <c r="N8" s="19">
        <v>0</v>
      </c>
      <c r="O8" s="20">
        <v>0</v>
      </c>
      <c r="P8" s="28">
        <f t="shared" si="1"/>
        <v>1</v>
      </c>
      <c r="Q8" s="26"/>
      <c r="R8" s="18">
        <v>0</v>
      </c>
      <c r="S8" s="19">
        <v>0</v>
      </c>
      <c r="T8" s="19">
        <v>1</v>
      </c>
      <c r="U8" s="19">
        <v>0</v>
      </c>
      <c r="V8" s="20">
        <v>0</v>
      </c>
      <c r="W8" s="28">
        <f t="shared" si="2"/>
        <v>1</v>
      </c>
      <c r="Y8" s="3" t="str">
        <f>C8</f>
        <v>Veronica</v>
      </c>
      <c r="Z8" s="3" t="str">
        <f>HLOOKUP(SUMPRODUCT(D$2:H$2,D8:H8),D$2:H$3,2)</f>
        <v>Johnson</v>
      </c>
      <c r="AA8" s="3" t="str">
        <f>HLOOKUP(SUMPRODUCT(K$2:O$2,K8:O8),K$2:O$3,2)</f>
        <v>Economics</v>
      </c>
      <c r="AB8" s="3" t="str">
        <f t="shared" si="3"/>
        <v>Oxford</v>
      </c>
    </row>
    <row r="9" spans="2:28" x14ac:dyDescent="0.25">
      <c r="C9" s="25"/>
      <c r="D9" s="12">
        <f>SUM(D4:D8)</f>
        <v>1</v>
      </c>
      <c r="E9" s="12">
        <f t="shared" ref="E9:H9" si="4">SUM(E4:E8)</f>
        <v>1</v>
      </c>
      <c r="F9" s="12">
        <f t="shared" si="4"/>
        <v>1</v>
      </c>
      <c r="G9" s="12">
        <f t="shared" si="4"/>
        <v>1</v>
      </c>
      <c r="H9" s="12">
        <f t="shared" si="4"/>
        <v>1</v>
      </c>
      <c r="I9" s="26"/>
      <c r="J9" s="26"/>
      <c r="K9" s="12">
        <f>SUM(K4:K8)</f>
        <v>1</v>
      </c>
      <c r="L9" s="12">
        <f t="shared" ref="L9" si="5">SUM(L4:L8)</f>
        <v>1</v>
      </c>
      <c r="M9" s="12">
        <f t="shared" ref="M9" si="6">SUM(M4:M8)</f>
        <v>1</v>
      </c>
      <c r="N9" s="12">
        <f t="shared" ref="N9" si="7">SUM(N4:N8)</f>
        <v>1</v>
      </c>
      <c r="O9" s="12">
        <f t="shared" ref="O9" si="8">SUM(O4:O8)</f>
        <v>1</v>
      </c>
      <c r="P9" s="26"/>
      <c r="Q9" s="26"/>
      <c r="R9" s="12">
        <f>SUM(R4:R8)</f>
        <v>1</v>
      </c>
      <c r="S9" s="12">
        <f t="shared" ref="S9" si="9">SUM(S4:S8)</f>
        <v>1</v>
      </c>
      <c r="T9" s="12">
        <f t="shared" ref="T9" si="10">SUM(T4:T8)</f>
        <v>1</v>
      </c>
      <c r="U9" s="12">
        <f t="shared" ref="U9" si="11">SUM(U4:U8)</f>
        <v>1</v>
      </c>
      <c r="V9" s="12">
        <f t="shared" ref="V9" si="12">SUM(V4:V8)</f>
        <v>1</v>
      </c>
      <c r="W9" s="5"/>
    </row>
    <row r="10" spans="2:28" x14ac:dyDescent="0.25">
      <c r="C10" s="25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4"/>
      <c r="S10" s="5"/>
      <c r="T10" s="5"/>
      <c r="U10" s="5"/>
      <c r="V10" s="5"/>
      <c r="W10" s="5"/>
    </row>
    <row r="11" spans="2:28" x14ac:dyDescent="0.25">
      <c r="C11" s="25"/>
      <c r="D11" s="16">
        <f>SUMPRODUCT($B4:$B8,D4:D8)</f>
        <v>1</v>
      </c>
      <c r="E11" s="16">
        <f t="shared" ref="E11:H11" si="13">SUMPRODUCT($B4:$B8,E4:E8)</f>
        <v>5</v>
      </c>
      <c r="F11" s="16">
        <f t="shared" si="13"/>
        <v>4</v>
      </c>
      <c r="G11" s="16">
        <f t="shared" si="13"/>
        <v>3</v>
      </c>
      <c r="H11" s="16">
        <f t="shared" si="13"/>
        <v>2</v>
      </c>
      <c r="I11" s="26"/>
      <c r="J11" s="26"/>
      <c r="K11" s="16">
        <f>SUMPRODUCT($B4:$B8,K4:K8)</f>
        <v>3</v>
      </c>
      <c r="L11" s="16">
        <f t="shared" ref="L11:O11" si="14">SUMPRODUCT($B4:$B8,L4:L8)</f>
        <v>5</v>
      </c>
      <c r="M11" s="16">
        <f t="shared" si="14"/>
        <v>4</v>
      </c>
      <c r="N11" s="16">
        <f t="shared" si="14"/>
        <v>2</v>
      </c>
      <c r="O11" s="16">
        <f t="shared" si="14"/>
        <v>1</v>
      </c>
      <c r="P11" s="26"/>
      <c r="Q11" s="26"/>
      <c r="R11" s="16">
        <f>SUMPRODUCT($B4:$B8,R4:R8)</f>
        <v>4</v>
      </c>
      <c r="S11" s="16">
        <f t="shared" ref="S11:V11" si="15">SUMPRODUCT($B4:$B8,S4:S8)</f>
        <v>3</v>
      </c>
      <c r="T11" s="16">
        <f t="shared" si="15"/>
        <v>5</v>
      </c>
      <c r="U11" s="16">
        <f t="shared" si="15"/>
        <v>2</v>
      </c>
      <c r="V11" s="16">
        <f t="shared" si="15"/>
        <v>1</v>
      </c>
      <c r="W11" s="5"/>
    </row>
    <row r="12" spans="2:28" x14ac:dyDescent="0.25">
      <c r="C12" s="25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4"/>
      <c r="S12" s="5"/>
      <c r="T12" s="5"/>
      <c r="U12" s="5"/>
      <c r="V12" s="5"/>
      <c r="W12" s="5"/>
    </row>
    <row r="13" spans="2:28" x14ac:dyDescent="0.25">
      <c r="C13" s="27" t="s">
        <v>19</v>
      </c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4"/>
      <c r="S13" s="5"/>
      <c r="T13" s="5"/>
      <c r="U13" s="5"/>
      <c r="V13" s="5"/>
      <c r="W13" s="5"/>
    </row>
    <row r="14" spans="2:28" x14ac:dyDescent="0.25">
      <c r="C14" s="25"/>
      <c r="D14" s="26"/>
      <c r="E14" s="26"/>
      <c r="F14" s="26"/>
      <c r="G14" s="26"/>
      <c r="H14" s="26"/>
      <c r="I14" s="26"/>
      <c r="J14" s="26"/>
      <c r="K14" s="4"/>
      <c r="L14" s="4"/>
      <c r="M14" s="4"/>
      <c r="N14" s="4"/>
      <c r="O14" s="4"/>
      <c r="P14" s="4"/>
      <c r="Q14" s="4"/>
      <c r="R14" s="5"/>
      <c r="S14" s="5"/>
      <c r="T14" s="5"/>
      <c r="U14" s="5"/>
      <c r="V14" s="5"/>
      <c r="W14" s="5"/>
    </row>
    <row r="15" spans="2:28" x14ac:dyDescent="0.25">
      <c r="C15" s="36" t="s">
        <v>22</v>
      </c>
      <c r="D15" s="16">
        <f>H5</f>
        <v>1</v>
      </c>
      <c r="E15" s="37" t="s">
        <v>21</v>
      </c>
      <c r="F15" s="16">
        <v>1</v>
      </c>
      <c r="G15" s="26"/>
      <c r="H15" s="26"/>
      <c r="I15" s="26"/>
      <c r="J15" s="26"/>
      <c r="K15" s="4"/>
      <c r="L15" s="4"/>
      <c r="M15" s="4"/>
      <c r="N15" s="4"/>
      <c r="O15" s="4"/>
      <c r="P15" s="4"/>
      <c r="Q15" s="4"/>
      <c r="R15" s="5"/>
      <c r="S15" s="5"/>
      <c r="T15" s="5"/>
      <c r="U15" s="5"/>
      <c r="V15" s="5"/>
      <c r="W15" s="5"/>
    </row>
    <row r="16" spans="2:28" x14ac:dyDescent="0.25">
      <c r="C16" s="36" t="s">
        <v>23</v>
      </c>
      <c r="D16" s="16">
        <f>N5</f>
        <v>1</v>
      </c>
      <c r="E16" s="37" t="s">
        <v>21</v>
      </c>
      <c r="F16" s="16">
        <v>1</v>
      </c>
      <c r="G16" s="26"/>
      <c r="H16" s="26"/>
      <c r="I16" s="26"/>
      <c r="J16" s="26"/>
      <c r="K16" s="4"/>
      <c r="L16" s="4"/>
      <c r="M16" s="4"/>
      <c r="N16" s="4"/>
      <c r="O16" s="4"/>
      <c r="P16" s="4"/>
      <c r="Q16" s="4"/>
      <c r="R16" s="5"/>
      <c r="S16" s="5"/>
      <c r="T16" s="5"/>
      <c r="U16" s="5"/>
      <c r="V16" s="5"/>
      <c r="W16" s="5"/>
    </row>
    <row r="17" spans="3:23" x14ac:dyDescent="0.25">
      <c r="C17" s="25"/>
      <c r="D17" s="26"/>
      <c r="E17" s="26"/>
      <c r="F17" s="26"/>
      <c r="G17" s="26"/>
      <c r="H17" s="26"/>
      <c r="I17" s="26"/>
      <c r="J17" s="26"/>
      <c r="K17" s="4"/>
      <c r="L17" s="4"/>
      <c r="M17" s="4"/>
      <c r="N17" s="4"/>
      <c r="O17" s="4"/>
      <c r="P17" s="4"/>
      <c r="Q17" s="4"/>
      <c r="R17" s="5"/>
      <c r="S17" s="5"/>
      <c r="T17" s="5"/>
      <c r="U17" s="5"/>
      <c r="V17" s="5"/>
      <c r="W17" s="5"/>
    </row>
    <row r="18" spans="3:23" x14ac:dyDescent="0.25">
      <c r="C18" s="27" t="s">
        <v>24</v>
      </c>
      <c r="D18" s="26"/>
      <c r="E18" s="26"/>
      <c r="F18" s="26"/>
      <c r="G18" s="26"/>
      <c r="H18" s="26"/>
      <c r="I18" s="26"/>
      <c r="J18" s="26"/>
      <c r="K18" s="4"/>
      <c r="L18" s="4"/>
      <c r="M18" s="4"/>
      <c r="N18" s="4"/>
      <c r="O18" s="4"/>
      <c r="P18" s="4"/>
      <c r="Q18" s="4"/>
      <c r="R18" s="5"/>
      <c r="S18" s="5"/>
      <c r="T18" s="5"/>
      <c r="U18" s="5"/>
      <c r="V18" s="5"/>
      <c r="W18" s="5"/>
    </row>
    <row r="19" spans="3:23" x14ac:dyDescent="0.25">
      <c r="G19" s="4"/>
      <c r="H19" s="35"/>
    </row>
    <row r="20" spans="3:23" x14ac:dyDescent="0.25">
      <c r="C20" s="3" t="s">
        <v>25</v>
      </c>
      <c r="D20" s="3">
        <f>M6</f>
        <v>0</v>
      </c>
      <c r="E20" s="37" t="s">
        <v>21</v>
      </c>
      <c r="F20" s="3">
        <v>0</v>
      </c>
      <c r="G20" s="4"/>
      <c r="H20" s="35"/>
    </row>
    <row r="21" spans="3:23" x14ac:dyDescent="0.25">
      <c r="C21" s="3" t="s">
        <v>26</v>
      </c>
      <c r="D21" s="3">
        <f>O6</f>
        <v>0</v>
      </c>
      <c r="E21" s="37" t="s">
        <v>21</v>
      </c>
      <c r="F21" s="3">
        <v>0</v>
      </c>
      <c r="G21" s="4"/>
      <c r="H21" s="35"/>
    </row>
    <row r="22" spans="3:23" x14ac:dyDescent="0.25">
      <c r="G22" s="4"/>
      <c r="H22" s="35"/>
    </row>
    <row r="23" spans="3:23" x14ac:dyDescent="0.25">
      <c r="C23" t="s">
        <v>68</v>
      </c>
      <c r="G23" s="4"/>
      <c r="H23" s="35"/>
    </row>
    <row r="25" spans="3:23" x14ac:dyDescent="0.25">
      <c r="C25" s="3" t="s">
        <v>63</v>
      </c>
      <c r="D25" s="3">
        <f>E4+O4</f>
        <v>1</v>
      </c>
      <c r="E25" s="3" t="s">
        <v>27</v>
      </c>
      <c r="F25" s="3">
        <v>1</v>
      </c>
    </row>
    <row r="26" spans="3:23" x14ac:dyDescent="0.25">
      <c r="C26" s="3" t="s">
        <v>64</v>
      </c>
      <c r="D26" s="3">
        <f t="shared" ref="D26:D29" si="16">E5+O5</f>
        <v>0</v>
      </c>
      <c r="E26" s="3" t="s">
        <v>27</v>
      </c>
      <c r="F26" s="3">
        <v>1</v>
      </c>
    </row>
    <row r="27" spans="3:23" x14ac:dyDescent="0.25">
      <c r="C27" s="3" t="s">
        <v>65</v>
      </c>
      <c r="D27" s="3">
        <f t="shared" si="16"/>
        <v>0</v>
      </c>
      <c r="E27" s="3" t="s">
        <v>27</v>
      </c>
      <c r="F27" s="3">
        <v>1</v>
      </c>
    </row>
    <row r="28" spans="3:23" x14ac:dyDescent="0.25">
      <c r="C28" s="3" t="s">
        <v>66</v>
      </c>
      <c r="D28" s="3">
        <f t="shared" si="16"/>
        <v>0</v>
      </c>
      <c r="E28" s="3" t="s">
        <v>27</v>
      </c>
      <c r="F28" s="3">
        <v>1</v>
      </c>
    </row>
    <row r="29" spans="3:23" x14ac:dyDescent="0.25">
      <c r="C29" s="3" t="s">
        <v>67</v>
      </c>
      <c r="D29" s="3">
        <f t="shared" si="16"/>
        <v>1</v>
      </c>
      <c r="E29" s="3" t="s">
        <v>27</v>
      </c>
      <c r="F29" s="3">
        <v>1</v>
      </c>
    </row>
    <row r="31" spans="3:23" x14ac:dyDescent="0.25">
      <c r="C31" t="s">
        <v>28</v>
      </c>
    </row>
    <row r="33" spans="3:15" x14ac:dyDescent="0.25">
      <c r="C33" s="38" t="s">
        <v>69</v>
      </c>
      <c r="D33" s="3">
        <f>F11</f>
        <v>4</v>
      </c>
      <c r="E33" s="39" t="s">
        <v>21</v>
      </c>
      <c r="F33" s="3">
        <f>R11</f>
        <v>4</v>
      </c>
    </row>
    <row r="35" spans="3:15" x14ac:dyDescent="0.25">
      <c r="C35" t="s">
        <v>56</v>
      </c>
    </row>
    <row r="36" spans="3:15" x14ac:dyDescent="0.25">
      <c r="O36" t="s">
        <v>56</v>
      </c>
    </row>
    <row r="37" spans="3:15" x14ac:dyDescent="0.25">
      <c r="C37" s="3" t="s">
        <v>57</v>
      </c>
      <c r="D37" s="3">
        <f>L4+O4</f>
        <v>1</v>
      </c>
      <c r="E37" s="39" t="s">
        <v>62</v>
      </c>
      <c r="F37" s="3">
        <f>T4</f>
        <v>0</v>
      </c>
    </row>
    <row r="38" spans="3:15" x14ac:dyDescent="0.25">
      <c r="C38" s="3" t="s">
        <v>58</v>
      </c>
      <c r="D38" s="3">
        <f t="shared" ref="D38:D41" si="17">L5+O5</f>
        <v>0</v>
      </c>
      <c r="E38" s="39" t="s">
        <v>62</v>
      </c>
      <c r="F38" s="3">
        <f t="shared" ref="F38:F41" si="18">T5</f>
        <v>0</v>
      </c>
    </row>
    <row r="39" spans="3:15" x14ac:dyDescent="0.25">
      <c r="C39" s="3" t="s">
        <v>59</v>
      </c>
      <c r="D39" s="3">
        <f t="shared" si="17"/>
        <v>0</v>
      </c>
      <c r="E39" s="39" t="s">
        <v>62</v>
      </c>
      <c r="F39" s="3">
        <f t="shared" si="18"/>
        <v>0</v>
      </c>
    </row>
    <row r="40" spans="3:15" x14ac:dyDescent="0.25">
      <c r="C40" s="3" t="s">
        <v>60</v>
      </c>
      <c r="D40" s="3">
        <f t="shared" si="17"/>
        <v>0</v>
      </c>
      <c r="E40" s="39" t="s">
        <v>62</v>
      </c>
      <c r="F40" s="3">
        <f t="shared" si="18"/>
        <v>0</v>
      </c>
    </row>
    <row r="41" spans="3:15" x14ac:dyDescent="0.25">
      <c r="C41" s="3" t="s">
        <v>61</v>
      </c>
      <c r="D41" s="3">
        <f t="shared" si="17"/>
        <v>1</v>
      </c>
      <c r="E41" s="39" t="s">
        <v>62</v>
      </c>
      <c r="F41" s="3">
        <f t="shared" si="18"/>
        <v>1</v>
      </c>
      <c r="O41" t="s">
        <v>55</v>
      </c>
    </row>
    <row r="43" spans="3:15" x14ac:dyDescent="0.25">
      <c r="C43" t="s">
        <v>29</v>
      </c>
    </row>
    <row r="45" spans="3:15" x14ac:dyDescent="0.25">
      <c r="C45" s="3" t="s">
        <v>30</v>
      </c>
      <c r="D45" s="3">
        <f>F4</f>
        <v>0</v>
      </c>
      <c r="E45" s="39" t="s">
        <v>21</v>
      </c>
      <c r="F45" s="3">
        <v>0</v>
      </c>
    </row>
    <row r="47" spans="3:15" x14ac:dyDescent="0.25">
      <c r="C47" t="s">
        <v>31</v>
      </c>
    </row>
    <row r="49" spans="3:6" x14ac:dyDescent="0.25">
      <c r="C49" s="3" t="s">
        <v>32</v>
      </c>
      <c r="D49" s="3">
        <f>O4+U4</f>
        <v>1</v>
      </c>
      <c r="E49" s="3" t="s">
        <v>27</v>
      </c>
      <c r="F49" s="3">
        <v>1</v>
      </c>
    </row>
    <row r="50" spans="3:6" x14ac:dyDescent="0.25">
      <c r="C50" s="3" t="s">
        <v>33</v>
      </c>
      <c r="D50" s="3">
        <f t="shared" ref="D50:D53" si="19">O5+U5</f>
        <v>1</v>
      </c>
      <c r="E50" s="3" t="s">
        <v>27</v>
      </c>
      <c r="F50" s="3">
        <v>1</v>
      </c>
    </row>
    <row r="51" spans="3:6" x14ac:dyDescent="0.25">
      <c r="C51" s="3" t="s">
        <v>34</v>
      </c>
      <c r="D51" s="3">
        <f t="shared" si="19"/>
        <v>0</v>
      </c>
      <c r="E51" s="3" t="s">
        <v>27</v>
      </c>
      <c r="F51" s="3">
        <v>1</v>
      </c>
    </row>
    <row r="52" spans="3:6" x14ac:dyDescent="0.25">
      <c r="C52" s="3" t="s">
        <v>35</v>
      </c>
      <c r="D52" s="3">
        <f t="shared" si="19"/>
        <v>0</v>
      </c>
      <c r="E52" s="3" t="s">
        <v>27</v>
      </c>
      <c r="F52" s="3">
        <v>1</v>
      </c>
    </row>
    <row r="53" spans="3:6" x14ac:dyDescent="0.25">
      <c r="C53" s="3" t="s">
        <v>36</v>
      </c>
      <c r="D53" s="3">
        <f t="shared" si="19"/>
        <v>0</v>
      </c>
      <c r="E53" s="3" t="s">
        <v>27</v>
      </c>
      <c r="F53" s="3">
        <v>1</v>
      </c>
    </row>
    <row r="55" spans="3:6" x14ac:dyDescent="0.25">
      <c r="C55" t="s">
        <v>37</v>
      </c>
    </row>
    <row r="57" spans="3:6" x14ac:dyDescent="0.25">
      <c r="C57" s="3" t="s">
        <v>38</v>
      </c>
      <c r="D57" s="3">
        <f>D4+E4</f>
        <v>1</v>
      </c>
      <c r="E57" s="39" t="s">
        <v>21</v>
      </c>
      <c r="F57" s="3">
        <f>L4+V4</f>
        <v>1</v>
      </c>
    </row>
    <row r="58" spans="3:6" x14ac:dyDescent="0.25">
      <c r="C58" s="3" t="s">
        <v>39</v>
      </c>
      <c r="D58" s="3">
        <f t="shared" ref="D58:D61" si="20">D5+E5</f>
        <v>0</v>
      </c>
      <c r="E58" s="39" t="s">
        <v>21</v>
      </c>
      <c r="F58" s="3">
        <f t="shared" ref="F58:F61" si="21">L5+V5</f>
        <v>0</v>
      </c>
    </row>
    <row r="59" spans="3:6" x14ac:dyDescent="0.25">
      <c r="C59" s="3" t="s">
        <v>40</v>
      </c>
      <c r="D59" s="3">
        <f t="shared" si="20"/>
        <v>0</v>
      </c>
      <c r="E59" s="39" t="s">
        <v>21</v>
      </c>
      <c r="F59" s="3">
        <f t="shared" si="21"/>
        <v>0</v>
      </c>
    </row>
    <row r="60" spans="3:6" x14ac:dyDescent="0.25">
      <c r="C60" s="3" t="s">
        <v>41</v>
      </c>
      <c r="D60" s="3">
        <f t="shared" si="20"/>
        <v>0</v>
      </c>
      <c r="E60" s="39" t="s">
        <v>21</v>
      </c>
      <c r="F60" s="3">
        <f t="shared" si="21"/>
        <v>0</v>
      </c>
    </row>
    <row r="61" spans="3:6" x14ac:dyDescent="0.25">
      <c r="C61" s="3" t="s">
        <v>42</v>
      </c>
      <c r="D61" s="3">
        <f t="shared" si="20"/>
        <v>1</v>
      </c>
      <c r="E61" s="39" t="s">
        <v>21</v>
      </c>
      <c r="F61" s="3">
        <f t="shared" si="21"/>
        <v>1</v>
      </c>
    </row>
    <row r="63" spans="3:6" x14ac:dyDescent="0.25">
      <c r="C63" t="s">
        <v>43</v>
      </c>
    </row>
    <row r="65" spans="3:6" x14ac:dyDescent="0.25">
      <c r="C65" s="3" t="s">
        <v>44</v>
      </c>
      <c r="D65" s="3">
        <f>G8+K8+T8</f>
        <v>1</v>
      </c>
      <c r="E65" s="39" t="s">
        <v>21</v>
      </c>
      <c r="F65" s="3">
        <v>1</v>
      </c>
    </row>
    <row r="66" spans="3:6" x14ac:dyDescent="0.25">
      <c r="C66" s="3" t="s">
        <v>45</v>
      </c>
      <c r="D66" s="3">
        <f>K4+T4</f>
        <v>0</v>
      </c>
      <c r="E66" s="3" t="s">
        <v>21</v>
      </c>
      <c r="F66" s="3">
        <f>G4</f>
        <v>0</v>
      </c>
    </row>
    <row r="67" spans="3:6" x14ac:dyDescent="0.25">
      <c r="C67" s="3" t="s">
        <v>46</v>
      </c>
      <c r="D67" s="3">
        <f t="shared" ref="D67:D69" si="22">K5+T5</f>
        <v>0</v>
      </c>
      <c r="E67" s="3" t="s">
        <v>21</v>
      </c>
      <c r="F67" s="3">
        <f t="shared" ref="F67:F69" si="23">G5</f>
        <v>0</v>
      </c>
    </row>
    <row r="68" spans="3:6" x14ac:dyDescent="0.25">
      <c r="C68" s="3" t="s">
        <v>47</v>
      </c>
      <c r="D68" s="3">
        <f t="shared" si="22"/>
        <v>1</v>
      </c>
      <c r="E68" s="3" t="s">
        <v>21</v>
      </c>
      <c r="F68" s="3">
        <f t="shared" si="23"/>
        <v>1</v>
      </c>
    </row>
    <row r="69" spans="3:6" x14ac:dyDescent="0.25">
      <c r="C69" s="3" t="s">
        <v>48</v>
      </c>
      <c r="D69" s="3">
        <f t="shared" si="22"/>
        <v>0</v>
      </c>
      <c r="E69" s="3" t="s">
        <v>21</v>
      </c>
      <c r="F69" s="3">
        <f t="shared" si="23"/>
        <v>0</v>
      </c>
    </row>
    <row r="71" spans="3:6" x14ac:dyDescent="0.25">
      <c r="C71" t="s">
        <v>54</v>
      </c>
    </row>
    <row r="73" spans="3:6" x14ac:dyDescent="0.25">
      <c r="C73" s="3" t="s">
        <v>49</v>
      </c>
      <c r="D73" s="3">
        <f>N4+O4</f>
        <v>1</v>
      </c>
      <c r="E73" s="39" t="s">
        <v>21</v>
      </c>
      <c r="F73" s="3">
        <f>U4+V4</f>
        <v>1</v>
      </c>
    </row>
    <row r="74" spans="3:6" x14ac:dyDescent="0.25">
      <c r="C74" s="3" t="s">
        <v>50</v>
      </c>
      <c r="D74" s="3">
        <f t="shared" ref="D74:D77" si="24">N5+O5</f>
        <v>1</v>
      </c>
      <c r="E74" s="39" t="s">
        <v>21</v>
      </c>
      <c r="F74" s="3">
        <f t="shared" ref="F74:F77" si="25">U5+V5</f>
        <v>1</v>
      </c>
    </row>
    <row r="75" spans="3:6" x14ac:dyDescent="0.25">
      <c r="C75" s="3" t="s">
        <v>53</v>
      </c>
      <c r="D75" s="3">
        <f t="shared" si="24"/>
        <v>0</v>
      </c>
      <c r="E75" s="39" t="s">
        <v>21</v>
      </c>
      <c r="F75" s="3">
        <f t="shared" si="25"/>
        <v>0</v>
      </c>
    </row>
    <row r="76" spans="3:6" x14ac:dyDescent="0.25">
      <c r="C76" s="3" t="s">
        <v>51</v>
      </c>
      <c r="D76" s="3">
        <f t="shared" si="24"/>
        <v>0</v>
      </c>
      <c r="E76" s="39" t="s">
        <v>21</v>
      </c>
      <c r="F76" s="3">
        <f t="shared" si="25"/>
        <v>0</v>
      </c>
    </row>
    <row r="77" spans="3:6" x14ac:dyDescent="0.25">
      <c r="C77" s="3" t="s">
        <v>52</v>
      </c>
      <c r="D77" s="3">
        <f t="shared" si="24"/>
        <v>0</v>
      </c>
      <c r="E77" s="39" t="s">
        <v>21</v>
      </c>
      <c r="F77" s="3">
        <f t="shared" si="25"/>
        <v>0</v>
      </c>
    </row>
  </sheetData>
  <sheetProtection selectLockedCells="1"/>
  <pageMargins left="0.7" right="0.7" top="0.75" bottom="0.75" header="0.3" footer="0.3"/>
  <ignoredErrors>
    <ignoredError sqref="D9:H9 I4:I8 D11:H11 K11:O11 R11:V11 K9:O9 P4:P8 W4:W8 R9:V9 D15:D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</dc:creator>
  <cp:lastModifiedBy>OWNER</cp:lastModifiedBy>
  <dcterms:created xsi:type="dcterms:W3CDTF">2012-03-29T18:14:13Z</dcterms:created>
  <dcterms:modified xsi:type="dcterms:W3CDTF">2014-07-01T13:19:06Z</dcterms:modified>
</cp:coreProperties>
</file>