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9330"/>
  <workbookPr/>
  <mc:AlternateContent xmlns:mc="http://schemas.openxmlformats.org/markup-compatibility/2006">
    <mc:Choice Requires="x15">
      <x15ac:absPath xmlns:x15ac="http://schemas.microsoft.com/office/spreadsheetml/2010/11/ac" url="C:\Users\dwelt\Desktop\ResearchUpdated\MCSimTransport\Workshop1\"/>
    </mc:Choice>
  </mc:AlternateContent>
  <xr:revisionPtr revIDLastSave="0" documentId="13_ncr:40009_{63EBB511-1457-4A86-A06E-8A6EEE403E5E}" xr6:coauthVersionLast="33" xr6:coauthVersionMax="33" xr10:uidLastSave="{00000000-0000-0000-0000-000000000000}"/>
  <bookViews>
    <workbookView xWindow="580" yWindow="740" windowWidth="25720" windowHeight="17580" firstSheet="1" activeTab="1"/>
  </bookViews>
  <sheets>
    <sheet name="CB_DATA_" sheetId="12" state="veryHidden" r:id="rId1"/>
    <sheet name="Grid" sheetId="21" r:id="rId2"/>
    <sheet name="CostsTemplate" sheetId="20" r:id="rId3"/>
    <sheet name="BOS" sheetId="22" r:id="rId4"/>
    <sheet name="NY" sheetId="23" r:id="rId5"/>
    <sheet name="CH" sheetId="24" r:id="rId6"/>
    <sheet name="IND" sheetId="25" r:id="rId7"/>
  </sheets>
  <definedNames>
    <definedName name="CB_058f17c9bade4179a4c3f953b29fc7f3" localSheetId="2" hidden="1">CostsTemplate!$C$10</definedName>
    <definedName name="CB_058f17c9bade4179a4c3f953b29fc7f3" localSheetId="1" hidden="1">Grid!$C$10</definedName>
    <definedName name="CB_097649a3531a4cb38cd0baf4d92d31b3" localSheetId="0" hidden="1">#N/A</definedName>
    <definedName name="CB_128d7ffaa8e44ee99ea5f8d254751368" localSheetId="0" hidden="1">#N/A</definedName>
    <definedName name="CB_2341dd04d7fc44498949e39330172c36" localSheetId="0" hidden="1">#N/A</definedName>
    <definedName name="CB_37f141c39ad2483e835d337968b32fdd" localSheetId="2" hidden="1">CostsTemplate!$D$9</definedName>
    <definedName name="CB_37f141c39ad2483e835d337968b32fdd" localSheetId="1" hidden="1">Grid!$D$9</definedName>
    <definedName name="CB_4cf68271f9bd473d8cd29318cd89520e" localSheetId="2" hidden="1">CostsTemplate!$F$10</definedName>
    <definedName name="CB_4cf68271f9bd473d8cd29318cd89520e" localSheetId="1" hidden="1">Grid!$F$10</definedName>
    <definedName name="CB_4d9e849634d64ffb8c2921055c62fbd4" localSheetId="2" hidden="1">CostsTemplate!$E$9</definedName>
    <definedName name="CB_4d9e849634d64ffb8c2921055c62fbd4" localSheetId="1" hidden="1">Grid!$E$9</definedName>
    <definedName name="CB_63d5dd8a7a914a98a0c99f1f766bc99c" localSheetId="2" hidden="1">CostsTemplate!$E$10</definedName>
    <definedName name="CB_63d5dd8a7a914a98a0c99f1f766bc99c" localSheetId="1" hidden="1">Grid!$E$10</definedName>
    <definedName name="CB_7ac5e31b5afd4edba2202b264b023768" localSheetId="2" hidden="1">CostsTemplate!$F$9</definedName>
    <definedName name="CB_7ac5e31b5afd4edba2202b264b023768" localSheetId="1" hidden="1">Grid!$F$9</definedName>
    <definedName name="CB_7e6f37e363f44306967d1d64cf32655d" localSheetId="0" hidden="1">#N/A</definedName>
    <definedName name="CB_90459f9265334cb3bb493f110b94dbcd" localSheetId="2" hidden="1">CostsTemplate!$D$11</definedName>
    <definedName name="CB_90459f9265334cb3bb493f110b94dbcd" localSheetId="1" hidden="1">Grid!$D$11</definedName>
    <definedName name="CB_afc8f830242b41ef9dfbc03648100e9e" localSheetId="2" hidden="1">CostsTemplate!$F$11</definedName>
    <definedName name="CB_afc8f830242b41ef9dfbc03648100e9e" localSheetId="1" hidden="1">Grid!$F$11</definedName>
    <definedName name="CB_b85577788a294f85a23e748f09651ca5" localSheetId="2" hidden="1">CostsTemplate!$D$10</definedName>
    <definedName name="CB_b85577788a294f85a23e748f09651ca5" localSheetId="1" hidden="1">Grid!$D$10</definedName>
    <definedName name="CB_bc78f21e328c4dd490c95275ea48e957" localSheetId="2" hidden="1">CostsTemplate!$E$11</definedName>
    <definedName name="CB_bc78f21e328c4dd490c95275ea48e957" localSheetId="1" hidden="1">Grid!$E$11</definedName>
    <definedName name="CB_dc3cf2624b7043e580868e0ccef83ead" localSheetId="2" hidden="1">CostsTemplate!$C$11</definedName>
    <definedName name="CB_dc3cf2624b7043e580868e0ccef83ead" localSheetId="1" hidden="1">Grid!$C$11</definedName>
    <definedName name="CB_e0f0ed017cb5466786b871b681255155" localSheetId="0" hidden="1">#N/A</definedName>
    <definedName name="CB_e2cba390f6654c71826af55eed9e3ca5" localSheetId="2" hidden="1">CostsTemplate!$C$9</definedName>
    <definedName name="CB_e2cba390f6654c71826af55eed9e3ca5" localSheetId="1" hidden="1">Grid!$C$9</definedName>
    <definedName name="CB_fc9f5eba811e4d25b0bb2681be0fb0de" localSheetId="0" hidden="1">#N/A</definedName>
    <definedName name="CBCR_24492cef993d4e7f97013b052c2c8763" localSheetId="0" hidden="1">CB_DATA_!$D$10002</definedName>
    <definedName name="CBCR_34bf0975e80547e5a05164d1c55d0617" localSheetId="0" hidden="1">CB_DATA_!$C$10003</definedName>
    <definedName name="CBCR_4b663732f49842c7985b3137ab20a8a7" localSheetId="0" hidden="1">CB_DATA_!$D$10003</definedName>
    <definedName name="CBCR_5804e85094f54ebca18d3d4d6fdee94e" localSheetId="0" hidden="1">CB_DATA_!$A$10001</definedName>
    <definedName name="CBCR_5945b984468b422fb85e32c782c11932" localSheetId="0" hidden="1">CB_DATA_!$B$10002</definedName>
    <definedName name="CBCR_731d2d8f1c8e439192e92dac7dacfb64" localSheetId="0" hidden="1">CB_DATA_!$D$10004</definedName>
    <definedName name="CBCR_8827047b8a5f4461b8d0d4f9909f8ccb" localSheetId="0" hidden="1">CB_DATA_!$A$10004</definedName>
    <definedName name="CBCR_976695a06ce8450d909ab3f71c648071" localSheetId="0" hidden="1">CB_DATA_!$A$10002</definedName>
    <definedName name="CBCR_9a688520d1db4466a78a6f7c6010d624" localSheetId="0" hidden="1">CB_DATA_!$C$10004</definedName>
    <definedName name="CBCR_a3c620da396745bbae75aac5439ba460" localSheetId="0" hidden="1">CB_DATA_!$A$10005</definedName>
    <definedName name="CBCR_b24e9e90a5ea4e1cbe6ad61a815b8d02" localSheetId="0" hidden="1">CB_DATA_!$A$10003</definedName>
    <definedName name="CBCR_ccd8ce1cfb5249faa88b79cdf37e8018" localSheetId="0" hidden="1">CB_DATA_!$B$10003</definedName>
    <definedName name="CBCR_fb52987562204339a71332a7f03e4300" localSheetId="0" hidden="1">CB_DATA_!$C$10002</definedName>
    <definedName name="CBCR_ff47d9b5acbb44839d60727624c5590e" localSheetId="0" hidden="1">CB_DATA_!$B$10004</definedName>
    <definedName name="CBWorkbookPriority" localSheetId="0" hidden="1">-1337897091</definedName>
    <definedName name="CBx_10864cfbcf6941deb2c0eab6a25531e6" localSheetId="0" hidden="1">"'Optimal'!$A$1"</definedName>
    <definedName name="CBx_161a94af100e4befb410644401bdbcc6" localSheetId="0" hidden="1">"'Live'!$A$1"</definedName>
    <definedName name="CBx_28421a55dd1348d6b9fc1fad421aa9eb" localSheetId="0" hidden="1">"'CHDemand'!$A$1"</definedName>
    <definedName name="CBx_429af5e35f38405a9d17bc70340e72c1" localSheetId="0" hidden="1">"'CB_DATA_'!$A$1"</definedName>
    <definedName name="CBx_4b14ab3269014bb888cbe7a7693d89d1" localSheetId="0" hidden="1">"'TrialBest'!$A$1"</definedName>
    <definedName name="CBx_6739f81c124c437fb695d3e37e39abed" localSheetId="0" hidden="1">"'NYDemand'!$A$1"</definedName>
    <definedName name="CBx_87adf56374a0421a9326c4a1ec644cc4" localSheetId="0" hidden="1">"'ForPaper'!$A$1"</definedName>
    <definedName name="CBx_d74a4cab9f344a0f852272d1b8b3c0e8" localSheetId="0" hidden="1">"'BOSDemand'!$A$1"</definedName>
    <definedName name="CBx_d86bbeafc34c4c5e9a0b7bc69a6bae28" localSheetId="0" hidden="1">"'INDDemand'!$A$1"</definedName>
    <definedName name="CBx_fd570a26c78e47a0b97d65df10036323" localSheetId="0" hidden="1">"'TrialSolver'!$A$1"</definedName>
    <definedName name="CBx_Sheet_Guid" localSheetId="0" hidden="1">"'429af5e3-5f38-405a-9d17-bc70340e72c1"</definedName>
    <definedName name="CBx_Sheet_Guid" localSheetId="2" hidden="1">"'87adf563-74a0-421a-9326-c4a1ec644cc4"</definedName>
    <definedName name="CBx_Sheet_Guid" localSheetId="1" hidden="1">"'87adf563-74a0-421a-9326-c4a1ec644cc4"</definedName>
    <definedName name="CBx_StorageType" localSheetId="0" hidden="1">1</definedName>
    <definedName name="CBx_StorageType" localSheetId="2" hidden="1">1</definedName>
    <definedName name="CBx_StorageType" localSheetId="1" hidden="1">1</definedName>
    <definedName name="solver_typ" localSheetId="2" hidden="1">2</definedName>
    <definedName name="solver_typ" localSheetId="1" hidden="1">2</definedName>
    <definedName name="solver_ver" localSheetId="2" hidden="1">12</definedName>
    <definedName name="solver_ver" localSheetId="1" hidden="1">12</definedName>
  </definedNames>
  <calcPr calcId="179017" concurrentManualCount="4"/>
</workbook>
</file>

<file path=xl/calcChain.xml><?xml version="1.0" encoding="utf-8"?>
<calcChain xmlns="http://schemas.openxmlformats.org/spreadsheetml/2006/main">
  <c r="C16" i="20" l="1"/>
  <c r="E16" i="20"/>
  <c r="E21" i="20" s="1"/>
  <c r="F16" i="20"/>
  <c r="D16" i="20"/>
  <c r="F13" i="20"/>
  <c r="E13" i="20"/>
  <c r="D13" i="20"/>
  <c r="C13" i="20"/>
  <c r="F19" i="20"/>
  <c r="E19" i="20"/>
  <c r="D19" i="20"/>
  <c r="C19" i="20"/>
  <c r="C21" i="20" s="1"/>
  <c r="F17" i="20"/>
  <c r="E17" i="20"/>
  <c r="D17" i="20"/>
  <c r="C17" i="20"/>
  <c r="G11" i="20"/>
  <c r="I11" i="20" s="1"/>
  <c r="G10" i="20"/>
  <c r="I10" i="20" s="1"/>
  <c r="G9" i="20"/>
  <c r="I9" i="20" s="1"/>
  <c r="D10004" i="12"/>
  <c r="D10003" i="12"/>
  <c r="D10002" i="12"/>
  <c r="A10001" i="12"/>
  <c r="A10005" i="12"/>
  <c r="A10002" i="12"/>
  <c r="C10002" i="12"/>
  <c r="B10002" i="12"/>
  <c r="A10003" i="12"/>
  <c r="C10003" i="12"/>
  <c r="B10003" i="12" s="1"/>
  <c r="A10004" i="12"/>
  <c r="C10004" i="12"/>
  <c r="B10004" i="12" s="1"/>
  <c r="D21" i="20"/>
  <c r="F21" i="20"/>
  <c r="P2" i="12"/>
  <c r="G21" i="20" l="1"/>
</calcChain>
</file>

<file path=xl/sharedStrings.xml><?xml version="1.0" encoding="utf-8"?>
<sst xmlns="http://schemas.openxmlformats.org/spreadsheetml/2006/main" count="64" uniqueCount="22">
  <si>
    <t xml:space="preserve"> </t>
  </si>
  <si>
    <t>Shipped</t>
  </si>
  <si>
    <t>Stock-out costs</t>
  </si>
  <si>
    <t>Warehouse costs</t>
  </si>
  <si>
    <t>TOTAL COSTS</t>
  </si>
  <si>
    <t>Shipping Costs</t>
  </si>
  <si>
    <t>MAX</t>
  </si>
  <si>
    <t>Actual Demand</t>
  </si>
  <si>
    <t>ShippedTo</t>
  </si>
  <si>
    <t>Surplus</t>
  </si>
  <si>
    <t>A. BOS</t>
  </si>
  <si>
    <t>B. NY</t>
  </si>
  <si>
    <t>C. CH</t>
  </si>
  <si>
    <t>D. IND</t>
  </si>
  <si>
    <t>StartOptEquations</t>
  </si>
  <si>
    <t>1. Det</t>
  </si>
  <si>
    <t>2. Pit</t>
  </si>
  <si>
    <t>3. Buf</t>
  </si>
  <si>
    <t>Hist. Means</t>
  </si>
  <si>
    <t>SURP</t>
  </si>
  <si>
    <t>Month</t>
  </si>
  <si>
    <t>Demand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</si>
</sst>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4" formatCode="&quot;$&quot;#,##0"/>
  </numFmts>
  <fonts count="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0" fillId="0" borderId="0" xfId="0" applyBorder="1"/>
    <xf numFmtId="0" fontId="1" fillId="0" borderId="0" xfId="0" applyFont="1" applyAlignment="1">
      <alignment horizontal="center"/>
    </xf>
    <xf numFmtId="0" fontId="0" fillId="0" borderId="1" xfId="0" applyBorder="1"/>
    <xf numFmtId="174" fontId="4" fillId="2" borderId="0" xfId="0" applyNumberFormat="1" applyFont="1" applyFill="1" applyBorder="1"/>
    <xf numFmtId="0" fontId="0" fillId="0" borderId="2" xfId="0" applyBorder="1"/>
    <xf numFmtId="0" fontId="3" fillId="0" borderId="2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0" fillId="0" borderId="3" xfId="0" applyFont="1" applyBorder="1"/>
    <xf numFmtId="0" fontId="3" fillId="0" borderId="4" xfId="0" applyFont="1" applyBorder="1" applyAlignment="1">
      <alignment horizontal="center"/>
    </xf>
    <xf numFmtId="0" fontId="0" fillId="0" borderId="5" xfId="0" applyBorder="1"/>
    <xf numFmtId="0" fontId="1" fillId="0" borderId="0" xfId="0" applyFont="1" applyBorder="1" applyAlignment="1">
      <alignment horizontal="center"/>
    </xf>
    <xf numFmtId="0" fontId="0" fillId="0" borderId="6" xfId="0" applyBorder="1"/>
    <xf numFmtId="0" fontId="2" fillId="0" borderId="5" xfId="0" applyFont="1" applyBorder="1"/>
    <xf numFmtId="0" fontId="0" fillId="0" borderId="7" xfId="0" applyBorder="1"/>
    <xf numFmtId="0" fontId="0" fillId="0" borderId="8" xfId="0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1" fontId="0" fillId="0" borderId="0" xfId="0" applyNumberFormat="1" applyFill="1" applyBorder="1"/>
    <xf numFmtId="1" fontId="2" fillId="0" borderId="0" xfId="0" applyNumberFormat="1" applyFont="1" applyFill="1" applyBorder="1"/>
    <xf numFmtId="0" fontId="0" fillId="3" borderId="1" xfId="0" applyFill="1" applyBorder="1"/>
    <xf numFmtId="2" fontId="0" fillId="0" borderId="1" xfId="0" applyNumberFormat="1" applyFill="1" applyBorder="1"/>
    <xf numFmtId="2" fontId="0" fillId="0" borderId="1" xfId="0" applyNumberFormat="1" applyBorder="1"/>
    <xf numFmtId="174" fontId="4" fillId="0" borderId="9" xfId="0" applyNumberFormat="1" applyFont="1" applyFill="1" applyBorder="1"/>
    <xf numFmtId="0" fontId="1" fillId="0" borderId="1" xfId="0" applyFont="1" applyBorder="1" applyAlignment="1">
      <alignment horizontal="left"/>
    </xf>
    <xf numFmtId="0" fontId="2" fillId="4" borderId="1" xfId="0" applyFont="1" applyFill="1" applyBorder="1"/>
    <xf numFmtId="0" fontId="0" fillId="4" borderId="1" xfId="0" applyFill="1" applyBorder="1"/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Font="1" applyBorder="1"/>
    <xf numFmtId="0" fontId="3" fillId="0" borderId="1" xfId="0" applyFont="1" applyFill="1" applyBorder="1" applyAlignment="1">
      <alignment horizontal="center"/>
    </xf>
    <xf numFmtId="0" fontId="0" fillId="4" borderId="1" xfId="0" applyFont="1" applyFill="1" applyBorder="1"/>
    <xf numFmtId="0" fontId="3" fillId="0" borderId="10" xfId="0" applyFont="1" applyBorder="1" applyAlignment="1">
      <alignment horizontal="center"/>
    </xf>
    <xf numFmtId="0" fontId="2" fillId="5" borderId="1" xfId="0" applyFont="1" applyFill="1" applyBorder="1"/>
    <xf numFmtId="0" fontId="0" fillId="5" borderId="1" xfId="0" applyFill="1" applyBorder="1"/>
    <xf numFmtId="1" fontId="0" fillId="0" borderId="0" xfId="0" applyNumberFormat="1"/>
    <xf numFmtId="0" fontId="3" fillId="0" borderId="0" xfId="0" applyFont="1" applyAlignment="1">
      <alignment horizontal="center"/>
    </xf>
    <xf numFmtId="1" fontId="0" fillId="0" borderId="1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P10005"/>
  <sheetViews>
    <sheetView workbookViewId="0"/>
  </sheetViews>
  <sheetFormatPr defaultColWidth="5.6328125" defaultRowHeight="12.5" x14ac:dyDescent="0.25"/>
  <sheetData>
    <row r="2" spans="16:16" x14ac:dyDescent="0.25">
      <c r="P2" t="e">
        <f ca="1">_xll.CB.RecalcCounterFN()</f>
        <v>#VALUE!</v>
      </c>
    </row>
    <row r="10000" spans="1:1" x14ac:dyDescent="0.25">
      <c r="A10000" t="s">
        <v>14</v>
      </c>
    </row>
    <row r="10001" spans="1:4" x14ac:dyDescent="0.25">
      <c r="A10001" t="str">
        <f>"{0.MEAN}"</f>
        <v>{0.MEAN}</v>
      </c>
    </row>
    <row r="10002" spans="1:4" x14ac:dyDescent="0.25">
      <c r="A10002" t="e">
        <f>#REF! &lt;=#REF!</f>
        <v>#REF!</v>
      </c>
      <c r="B10002" t="e">
        <f>$C$10002 &lt;= $D$10002</f>
        <v>#REF!</v>
      </c>
      <c r="C10002" t="e">
        <f>#REF!</f>
        <v>#REF!</v>
      </c>
      <c r="D10002" t="e">
        <f>#REF!</f>
        <v>#REF!</v>
      </c>
    </row>
    <row r="10003" spans="1:4" x14ac:dyDescent="0.25">
      <c r="A10003" t="e">
        <f>#REF! &lt;=#REF!</f>
        <v>#REF!</v>
      </c>
      <c r="B10003" t="e">
        <f>$C$10003 &lt;= $D$10003</f>
        <v>#REF!</v>
      </c>
      <c r="C10003" t="e">
        <f>#REF!</f>
        <v>#REF!</v>
      </c>
      <c r="D10003" t="e">
        <f>#REF!</f>
        <v>#REF!</v>
      </c>
    </row>
    <row r="10004" spans="1:4" x14ac:dyDescent="0.25">
      <c r="A10004" t="e">
        <f>#REF! &lt;=#REF!</f>
        <v>#REF!</v>
      </c>
      <c r="B10004" t="e">
        <f>$C$10004 &lt;= $D$10004</f>
        <v>#REF!</v>
      </c>
      <c r="C10004" t="e">
        <f>#REF!</f>
        <v>#REF!</v>
      </c>
      <c r="D10004" t="e">
        <f>#REF!</f>
        <v>#REF!</v>
      </c>
    </row>
    <row r="10005" spans="1:4" x14ac:dyDescent="0.25">
      <c r="A10005" t="b">
        <f>"{0.MEAN}" &gt;= 100</f>
        <v>1</v>
      </c>
    </row>
  </sheetData>
  <pageMargins left="0.75" right="0.75" top="1" bottom="1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tabSelected="1" zoomScale="130" zoomScaleNormal="130" workbookViewId="0">
      <selection activeCell="M15" sqref="M15"/>
    </sheetView>
  </sheetViews>
  <sheetFormatPr defaultColWidth="5.6328125" defaultRowHeight="12.5" x14ac:dyDescent="0.25"/>
  <cols>
    <col min="1" max="1" width="12.7265625" bestFit="1" customWidth="1"/>
    <col min="2" max="2" width="10.90625" bestFit="1" customWidth="1"/>
    <col min="3" max="8" width="6.1796875" customWidth="1"/>
  </cols>
  <sheetData>
    <row r="1" spans="1:8" ht="13" x14ac:dyDescent="0.3">
      <c r="A1" s="18" t="s">
        <v>5</v>
      </c>
      <c r="B1" s="4"/>
      <c r="C1" s="17" t="s">
        <v>10</v>
      </c>
      <c r="D1" s="17" t="s">
        <v>11</v>
      </c>
      <c r="E1" s="17" t="s">
        <v>12</v>
      </c>
      <c r="F1" s="33" t="s">
        <v>13</v>
      </c>
      <c r="G1" s="2"/>
    </row>
    <row r="2" spans="1:8" ht="13" x14ac:dyDescent="0.3">
      <c r="A2" s="4"/>
      <c r="B2" s="25" t="s">
        <v>15</v>
      </c>
      <c r="C2" s="4">
        <v>8</v>
      </c>
      <c r="D2" s="4">
        <v>2</v>
      </c>
      <c r="E2" s="4">
        <v>35</v>
      </c>
      <c r="F2" s="4">
        <v>11</v>
      </c>
      <c r="G2" s="2"/>
    </row>
    <row r="3" spans="1:8" ht="13" x14ac:dyDescent="0.3">
      <c r="A3" s="4"/>
      <c r="B3" s="25" t="s">
        <v>16</v>
      </c>
      <c r="C3" s="4">
        <v>12</v>
      </c>
      <c r="D3" s="4">
        <v>3</v>
      </c>
      <c r="E3" s="4">
        <v>31</v>
      </c>
      <c r="F3" s="4">
        <v>5</v>
      </c>
      <c r="G3" s="2"/>
    </row>
    <row r="4" spans="1:8" ht="13" x14ac:dyDescent="0.3">
      <c r="A4" s="4"/>
      <c r="B4" s="25" t="s">
        <v>17</v>
      </c>
      <c r="C4" s="4">
        <v>10</v>
      </c>
      <c r="D4" s="4">
        <v>1</v>
      </c>
      <c r="E4" s="4">
        <v>34</v>
      </c>
      <c r="F4" s="4">
        <v>9</v>
      </c>
      <c r="G4" s="2"/>
    </row>
    <row r="5" spans="1:8" ht="13" x14ac:dyDescent="0.3">
      <c r="A5" s="4"/>
      <c r="B5" s="29"/>
      <c r="C5" s="4"/>
      <c r="D5" s="4"/>
      <c r="E5" s="4"/>
      <c r="F5" s="4"/>
      <c r="G5" s="2"/>
    </row>
    <row r="6" spans="1:8" x14ac:dyDescent="0.25">
      <c r="A6" s="4"/>
      <c r="B6" s="4"/>
      <c r="C6" s="4"/>
      <c r="D6" s="4"/>
      <c r="E6" s="4"/>
      <c r="F6" s="4"/>
      <c r="G6" s="2"/>
    </row>
    <row r="7" spans="1:8" x14ac:dyDescent="0.25">
      <c r="A7" s="4"/>
      <c r="B7" s="4"/>
      <c r="C7" s="4"/>
      <c r="D7" s="4"/>
      <c r="E7" s="4"/>
      <c r="F7" s="4"/>
      <c r="G7" s="2"/>
      <c r="H7" s="2"/>
    </row>
    <row r="8" spans="1:8" ht="13" x14ac:dyDescent="0.3">
      <c r="A8" s="30" t="s">
        <v>0</v>
      </c>
      <c r="B8" s="4"/>
      <c r="C8" s="17" t="s">
        <v>10</v>
      </c>
      <c r="D8" s="17" t="s">
        <v>11</v>
      </c>
      <c r="E8" s="17" t="s">
        <v>12</v>
      </c>
      <c r="F8" s="17" t="s">
        <v>13</v>
      </c>
      <c r="G8" s="17" t="s">
        <v>6</v>
      </c>
      <c r="H8" s="31" t="s">
        <v>19</v>
      </c>
    </row>
    <row r="9" spans="1:8" ht="13" x14ac:dyDescent="0.3">
      <c r="A9" s="4"/>
      <c r="B9" s="25" t="s">
        <v>15</v>
      </c>
      <c r="C9" s="32" t="s">
        <v>0</v>
      </c>
      <c r="D9" s="26"/>
      <c r="E9" s="26"/>
      <c r="F9" s="26"/>
      <c r="G9" s="21">
        <v>300</v>
      </c>
      <c r="H9" s="4"/>
    </row>
    <row r="10" spans="1:8" ht="13" x14ac:dyDescent="0.3">
      <c r="A10" s="4"/>
      <c r="B10" s="25" t="s">
        <v>16</v>
      </c>
      <c r="C10" s="32" t="s">
        <v>0</v>
      </c>
      <c r="D10" s="26"/>
      <c r="E10" s="26"/>
      <c r="F10" s="26"/>
      <c r="G10" s="21">
        <v>180</v>
      </c>
      <c r="H10" s="4"/>
    </row>
    <row r="11" spans="1:8" ht="13" x14ac:dyDescent="0.3">
      <c r="A11" s="4"/>
      <c r="B11" s="25" t="s">
        <v>17</v>
      </c>
      <c r="C11" s="27"/>
      <c r="D11" s="27"/>
      <c r="E11" s="27"/>
      <c r="F11" s="27"/>
      <c r="G11" s="21">
        <v>250</v>
      </c>
      <c r="H11" s="4"/>
    </row>
    <row r="12" spans="1:8" ht="13" x14ac:dyDescent="0.3">
      <c r="A12" s="4"/>
      <c r="B12" s="29"/>
      <c r="C12" s="4"/>
      <c r="D12" s="4"/>
      <c r="E12" s="4"/>
      <c r="F12" s="4"/>
      <c r="G12" s="4"/>
    </row>
    <row r="13" spans="1:8" ht="13" x14ac:dyDescent="0.3">
      <c r="A13" s="4"/>
      <c r="B13" s="28" t="s">
        <v>18</v>
      </c>
      <c r="C13" s="4">
        <v>100</v>
      </c>
      <c r="D13" s="4">
        <v>170</v>
      </c>
      <c r="E13" s="4">
        <v>260</v>
      </c>
      <c r="F13" s="4">
        <v>70</v>
      </c>
      <c r="G13" s="4"/>
    </row>
  </sheetData>
  <pageMargins left="0.75" right="0.75" top="1" bottom="1" header="0.3" footer="0.3"/>
  <pageSetup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22"/>
  <sheetViews>
    <sheetView zoomScale="125" zoomScaleNormal="125" workbookViewId="0">
      <selection activeCell="F27" sqref="F27"/>
    </sheetView>
  </sheetViews>
  <sheetFormatPr defaultColWidth="5.6328125" defaultRowHeight="12.5" x14ac:dyDescent="0.25"/>
  <cols>
    <col min="1" max="1" width="15.08984375" bestFit="1" customWidth="1"/>
    <col min="2" max="2" width="6.1796875" customWidth="1"/>
    <col min="3" max="4" width="7.453125" bestFit="1" customWidth="1"/>
    <col min="5" max="5" width="8.453125" bestFit="1" customWidth="1"/>
    <col min="6" max="6" width="7.453125" bestFit="1" customWidth="1"/>
    <col min="7" max="7" width="8.54296875" bestFit="1" customWidth="1"/>
    <col min="8" max="11" width="6.1796875" customWidth="1"/>
  </cols>
  <sheetData>
    <row r="1" spans="1:11" ht="13" x14ac:dyDescent="0.3">
      <c r="A1" s="1" t="s">
        <v>5</v>
      </c>
      <c r="B1" s="6"/>
      <c r="C1" s="7" t="s">
        <v>10</v>
      </c>
      <c r="D1" s="7" t="s">
        <v>11</v>
      </c>
      <c r="E1" s="7" t="s">
        <v>12</v>
      </c>
      <c r="F1" s="7" t="s">
        <v>13</v>
      </c>
    </row>
    <row r="2" spans="1:11" ht="13" x14ac:dyDescent="0.3">
      <c r="B2" s="8" t="s">
        <v>15</v>
      </c>
      <c r="C2" s="4">
        <v>8</v>
      </c>
      <c r="D2" s="4">
        <v>2</v>
      </c>
      <c r="E2" s="4">
        <v>35</v>
      </c>
      <c r="F2" s="4">
        <v>11</v>
      </c>
    </row>
    <row r="3" spans="1:11" ht="13" x14ac:dyDescent="0.3">
      <c r="B3" s="8" t="s">
        <v>16</v>
      </c>
      <c r="C3" s="4">
        <v>12</v>
      </c>
      <c r="D3" s="4">
        <v>3</v>
      </c>
      <c r="E3" s="4">
        <v>31</v>
      </c>
      <c r="F3" s="4">
        <v>5</v>
      </c>
    </row>
    <row r="4" spans="1:11" ht="13" x14ac:dyDescent="0.3">
      <c r="B4" s="8" t="s">
        <v>17</v>
      </c>
      <c r="C4" s="4">
        <v>10</v>
      </c>
      <c r="D4" s="4">
        <v>1</v>
      </c>
      <c r="E4" s="4">
        <v>34</v>
      </c>
      <c r="F4" s="4">
        <v>9</v>
      </c>
    </row>
    <row r="5" spans="1:11" ht="13" x14ac:dyDescent="0.3">
      <c r="B5" s="3"/>
      <c r="C5" s="2"/>
      <c r="D5" s="2"/>
      <c r="E5" s="2"/>
      <c r="F5" s="2"/>
    </row>
    <row r="7" spans="1:1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 ht="13" x14ac:dyDescent="0.3">
      <c r="A8" s="9" t="s">
        <v>0</v>
      </c>
      <c r="B8" s="6"/>
      <c r="C8" s="7" t="s">
        <v>10</v>
      </c>
      <c r="D8" s="7" t="s">
        <v>11</v>
      </c>
      <c r="E8" s="7" t="s">
        <v>12</v>
      </c>
      <c r="F8" s="7" t="s">
        <v>13</v>
      </c>
      <c r="G8" s="7" t="s">
        <v>1</v>
      </c>
      <c r="H8" s="7" t="s">
        <v>6</v>
      </c>
      <c r="I8" s="10" t="s">
        <v>9</v>
      </c>
    </row>
    <row r="9" spans="1:11" ht="13" x14ac:dyDescent="0.3">
      <c r="A9" s="11"/>
      <c r="B9" s="25" t="s">
        <v>15</v>
      </c>
      <c r="C9" s="34">
        <v>40</v>
      </c>
      <c r="D9" s="34">
        <v>40</v>
      </c>
      <c r="E9" s="34">
        <v>40</v>
      </c>
      <c r="F9" s="34">
        <v>40</v>
      </c>
      <c r="G9" s="21">
        <f>SUM(C9:F9)</f>
        <v>160</v>
      </c>
      <c r="H9" s="21">
        <v>300</v>
      </c>
      <c r="I9" s="4">
        <f>H9-G9</f>
        <v>140</v>
      </c>
    </row>
    <row r="10" spans="1:11" ht="13" x14ac:dyDescent="0.3">
      <c r="A10" s="11"/>
      <c r="B10" s="25" t="s">
        <v>16</v>
      </c>
      <c r="C10" s="34">
        <v>40</v>
      </c>
      <c r="D10" s="34">
        <v>40</v>
      </c>
      <c r="E10" s="34">
        <v>40</v>
      </c>
      <c r="F10" s="34">
        <v>40</v>
      </c>
      <c r="G10" s="21">
        <f>SUM(C10:F10)</f>
        <v>160</v>
      </c>
      <c r="H10" s="21">
        <v>180</v>
      </c>
      <c r="I10" s="4">
        <f>H10-G10</f>
        <v>20</v>
      </c>
    </row>
    <row r="11" spans="1:11" ht="13" x14ac:dyDescent="0.3">
      <c r="A11" s="11"/>
      <c r="B11" s="25" t="s">
        <v>17</v>
      </c>
      <c r="C11" s="35">
        <v>40</v>
      </c>
      <c r="D11" s="35">
        <v>40</v>
      </c>
      <c r="E11" s="35">
        <v>40</v>
      </c>
      <c r="F11" s="35">
        <v>40</v>
      </c>
      <c r="G11" s="21">
        <f>SUM(C11:F11)</f>
        <v>160</v>
      </c>
      <c r="H11" s="21">
        <v>250</v>
      </c>
      <c r="I11" s="4">
        <f>H11-G11</f>
        <v>90</v>
      </c>
    </row>
    <row r="12" spans="1:11" ht="13" x14ac:dyDescent="0.3">
      <c r="A12" s="11"/>
      <c r="B12" s="12"/>
      <c r="C12" s="2"/>
      <c r="D12" s="2"/>
      <c r="E12" s="2"/>
      <c r="F12" s="2"/>
      <c r="G12" s="2"/>
      <c r="H12" s="2"/>
      <c r="I12" s="13"/>
    </row>
    <row r="13" spans="1:11" x14ac:dyDescent="0.25">
      <c r="A13" s="18" t="s">
        <v>8</v>
      </c>
      <c r="B13" s="4"/>
      <c r="C13" s="23">
        <f>SUM(C9:C11)</f>
        <v>120</v>
      </c>
      <c r="D13" s="23">
        <f>SUM(D9:D11)</f>
        <v>120</v>
      </c>
      <c r="E13" s="23">
        <f>SUM(E9:E11)</f>
        <v>120</v>
      </c>
      <c r="F13" s="23">
        <f>SUM(F9:F11)</f>
        <v>120</v>
      </c>
      <c r="G13" s="2"/>
      <c r="H13" s="2"/>
      <c r="I13" s="13"/>
      <c r="K13" s="1" t="s">
        <v>0</v>
      </c>
    </row>
    <row r="14" spans="1:11" x14ac:dyDescent="0.25">
      <c r="A14" s="18" t="s">
        <v>7</v>
      </c>
      <c r="B14" s="4"/>
      <c r="C14" s="22">
        <v>100</v>
      </c>
      <c r="D14" s="22">
        <v>170</v>
      </c>
      <c r="E14" s="22">
        <v>260</v>
      </c>
      <c r="F14" s="22">
        <v>70</v>
      </c>
      <c r="G14" s="2"/>
      <c r="H14" s="2"/>
      <c r="I14" s="13"/>
      <c r="K14" s="1" t="s">
        <v>0</v>
      </c>
    </row>
    <row r="15" spans="1:11" x14ac:dyDescent="0.25">
      <c r="A15" s="11"/>
      <c r="B15" s="2"/>
      <c r="C15" s="2"/>
      <c r="D15" s="2"/>
      <c r="E15" s="2"/>
      <c r="F15" s="2"/>
      <c r="G15" s="2"/>
      <c r="H15" s="2"/>
      <c r="I15" s="13"/>
      <c r="K15" s="1" t="s">
        <v>0</v>
      </c>
    </row>
    <row r="16" spans="1:11" x14ac:dyDescent="0.25">
      <c r="A16" s="18" t="s">
        <v>2</v>
      </c>
      <c r="B16" s="4"/>
      <c r="C16" s="23">
        <f>IF(C14&gt;C13,(C14-C13)*60,0)</f>
        <v>0</v>
      </c>
      <c r="D16" s="23">
        <f>IF(D14&gt;D13,(D14-D13)*60,0)</f>
        <v>3000</v>
      </c>
      <c r="E16" s="23">
        <f t="shared" ref="E16:F16" si="0">IF(E14&gt;E13,(E14-E13)*60,0)</f>
        <v>8400</v>
      </c>
      <c r="F16" s="23">
        <f t="shared" si="0"/>
        <v>0</v>
      </c>
      <c r="G16" s="19"/>
      <c r="H16" s="2"/>
      <c r="I16" s="13"/>
      <c r="K16" s="1" t="s">
        <v>0</v>
      </c>
    </row>
    <row r="17" spans="1:11" x14ac:dyDescent="0.25">
      <c r="A17" s="18" t="s">
        <v>3</v>
      </c>
      <c r="B17" s="4"/>
      <c r="C17" s="23">
        <f>IF(C13&gt;C14,(C13-C14)*20,0)</f>
        <v>400</v>
      </c>
      <c r="D17" s="23">
        <f>IF(D13&gt;D14,(D13-D14)*20,0)</f>
        <v>0</v>
      </c>
      <c r="E17" s="23">
        <f>IF(E13&gt;E14,(E13-E14)*20,0)</f>
        <v>0</v>
      </c>
      <c r="F17" s="23">
        <f>IF(F13&gt;F14,(F13-F14)*20,0)</f>
        <v>1000</v>
      </c>
      <c r="G17" s="19"/>
      <c r="H17" s="2"/>
      <c r="I17" s="13"/>
      <c r="K17" s="1" t="s">
        <v>0</v>
      </c>
    </row>
    <row r="18" spans="1:11" x14ac:dyDescent="0.25">
      <c r="A18" s="11"/>
      <c r="B18" s="2"/>
      <c r="C18" s="2"/>
      <c r="D18" s="2"/>
      <c r="E18" s="2"/>
      <c r="F18" s="2"/>
      <c r="G18" s="20"/>
      <c r="H18" s="2"/>
      <c r="I18" s="13"/>
      <c r="K18" s="1" t="s">
        <v>0</v>
      </c>
    </row>
    <row r="19" spans="1:11" x14ac:dyDescent="0.25">
      <c r="A19" s="18" t="s">
        <v>5</v>
      </c>
      <c r="B19" s="4"/>
      <c r="C19" s="23">
        <f>SUMPRODUCT(C2:C4,C9:C11)</f>
        <v>1200</v>
      </c>
      <c r="D19" s="23">
        <f>SUMPRODUCT(D2:D4,D9:D11)</f>
        <v>240</v>
      </c>
      <c r="E19" s="23">
        <f>SUMPRODUCT(E2:E4,E9:E11)</f>
        <v>4000</v>
      </c>
      <c r="F19" s="23">
        <f>SUMPRODUCT(F2:F4,F9:F11)</f>
        <v>1000</v>
      </c>
      <c r="G19" s="19"/>
      <c r="H19" s="2"/>
      <c r="I19" s="13"/>
      <c r="K19" s="1" t="s">
        <v>0</v>
      </c>
    </row>
    <row r="20" spans="1:11" ht="16" thickBot="1" x14ac:dyDescent="0.4">
      <c r="A20" s="14"/>
      <c r="B20" s="2"/>
      <c r="C20" s="2"/>
      <c r="D20" s="2"/>
      <c r="E20" s="2"/>
      <c r="F20" s="2"/>
      <c r="G20" s="5"/>
      <c r="H20" s="2"/>
      <c r="I20" s="13"/>
      <c r="K20" s="1"/>
    </row>
    <row r="21" spans="1:11" ht="15.5" x14ac:dyDescent="0.35">
      <c r="A21" s="18" t="s">
        <v>4</v>
      </c>
      <c r="B21" s="4"/>
      <c r="C21" s="23">
        <f>SUM(C16,C17,C19)</f>
        <v>1600</v>
      </c>
      <c r="D21" s="23">
        <f>SUM(D16,D17,D19)</f>
        <v>3240</v>
      </c>
      <c r="E21" s="23">
        <f>SUM(E16,E17,E19)</f>
        <v>12400</v>
      </c>
      <c r="F21" s="23">
        <f>SUM(F16,F17,F19)</f>
        <v>2000</v>
      </c>
      <c r="G21" s="24">
        <f>SUM(C21:F21)</f>
        <v>19240</v>
      </c>
      <c r="H21" s="15"/>
      <c r="I21" s="16"/>
      <c r="K21" s="1"/>
    </row>
    <row r="22" spans="1:11" ht="15.5" x14ac:dyDescent="0.35">
      <c r="A22" s="1"/>
      <c r="G22" s="5" t="s">
        <v>0</v>
      </c>
      <c r="K22" s="1" t="s">
        <v>0</v>
      </c>
    </row>
  </sheetData>
  <pageMargins left="0.75" right="0.75" top="1" bottom="1" header="0.3" footer="0.3"/>
  <pageSetup orientation="portrait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workbookViewId="0">
      <selection activeCell="C13" sqref="C13"/>
    </sheetView>
  </sheetViews>
  <sheetFormatPr defaultRowHeight="12.5" x14ac:dyDescent="0.25"/>
  <cols>
    <col min="1" max="256" width="10.90625" customWidth="1"/>
  </cols>
  <sheetData>
    <row r="1" spans="1:2" s="37" customFormat="1" ht="13" x14ac:dyDescent="0.3">
      <c r="A1" s="37" t="s">
        <v>20</v>
      </c>
      <c r="B1" s="37" t="s">
        <v>21</v>
      </c>
    </row>
    <row r="2" spans="1:2" x14ac:dyDescent="0.25">
      <c r="A2">
        <v>1</v>
      </c>
      <c r="B2" s="36">
        <v>106</v>
      </c>
    </row>
    <row r="3" spans="1:2" x14ac:dyDescent="0.25">
      <c r="A3">
        <v>2</v>
      </c>
      <c r="B3" s="36">
        <v>82</v>
      </c>
    </row>
    <row r="4" spans="1:2" x14ac:dyDescent="0.25">
      <c r="A4">
        <v>3</v>
      </c>
      <c r="B4" s="36">
        <v>68</v>
      </c>
    </row>
    <row r="5" spans="1:2" x14ac:dyDescent="0.25">
      <c r="A5">
        <v>4</v>
      </c>
      <c r="B5" s="36">
        <v>112</v>
      </c>
    </row>
    <row r="6" spans="1:2" x14ac:dyDescent="0.25">
      <c r="A6">
        <v>5</v>
      </c>
      <c r="B6" s="36">
        <v>122</v>
      </c>
    </row>
    <row r="7" spans="1:2" x14ac:dyDescent="0.25">
      <c r="A7">
        <v>6</v>
      </c>
      <c r="B7" s="36">
        <v>151</v>
      </c>
    </row>
    <row r="8" spans="1:2" x14ac:dyDescent="0.25">
      <c r="A8">
        <v>7</v>
      </c>
      <c r="B8" s="36">
        <v>93</v>
      </c>
    </row>
    <row r="9" spans="1:2" x14ac:dyDescent="0.25">
      <c r="A9">
        <v>8</v>
      </c>
      <c r="B9" s="36">
        <v>160</v>
      </c>
    </row>
    <row r="10" spans="1:2" x14ac:dyDescent="0.25">
      <c r="A10">
        <v>9</v>
      </c>
      <c r="B10" s="36">
        <v>119</v>
      </c>
    </row>
    <row r="11" spans="1:2" x14ac:dyDescent="0.25">
      <c r="A11">
        <v>10</v>
      </c>
      <c r="B11" s="36">
        <v>100</v>
      </c>
    </row>
    <row r="12" spans="1:2" x14ac:dyDescent="0.25">
      <c r="A12">
        <v>11</v>
      </c>
      <c r="B12" s="36">
        <v>47</v>
      </c>
    </row>
    <row r="13" spans="1:2" x14ac:dyDescent="0.25">
      <c r="A13">
        <v>12</v>
      </c>
      <c r="B13" s="36">
        <v>20</v>
      </c>
    </row>
    <row r="14" spans="1:2" x14ac:dyDescent="0.25">
      <c r="A14">
        <v>13</v>
      </c>
      <c r="B14" s="36">
        <v>44</v>
      </c>
    </row>
    <row r="15" spans="1:2" x14ac:dyDescent="0.25">
      <c r="A15">
        <v>14</v>
      </c>
      <c r="B15" s="36">
        <v>70</v>
      </c>
    </row>
    <row r="16" spans="1:2" x14ac:dyDescent="0.25">
      <c r="A16">
        <v>15</v>
      </c>
      <c r="B16" s="36">
        <v>95</v>
      </c>
    </row>
    <row r="17" spans="1:2" x14ac:dyDescent="0.25">
      <c r="A17">
        <v>16</v>
      </c>
      <c r="B17" s="36">
        <v>124</v>
      </c>
    </row>
    <row r="18" spans="1:2" x14ac:dyDescent="0.25">
      <c r="A18">
        <v>17</v>
      </c>
      <c r="B18" s="36">
        <v>123</v>
      </c>
    </row>
    <row r="19" spans="1:2" x14ac:dyDescent="0.25">
      <c r="A19">
        <v>18</v>
      </c>
      <c r="B19" s="36">
        <v>112</v>
      </c>
    </row>
    <row r="20" spans="1:2" x14ac:dyDescent="0.25">
      <c r="A20">
        <v>19</v>
      </c>
      <c r="B20" s="36">
        <v>112</v>
      </c>
    </row>
    <row r="21" spans="1:2" x14ac:dyDescent="0.25">
      <c r="A21">
        <v>20</v>
      </c>
      <c r="B21" s="36">
        <v>99</v>
      </c>
    </row>
    <row r="22" spans="1:2" x14ac:dyDescent="0.25">
      <c r="A22">
        <v>21</v>
      </c>
      <c r="B22" s="36">
        <v>86</v>
      </c>
    </row>
    <row r="23" spans="1:2" x14ac:dyDescent="0.25">
      <c r="A23">
        <v>22</v>
      </c>
      <c r="B23" s="36">
        <v>56</v>
      </c>
    </row>
    <row r="24" spans="1:2" x14ac:dyDescent="0.25">
      <c r="A24">
        <v>23</v>
      </c>
      <c r="B24" s="36">
        <v>91</v>
      </c>
    </row>
    <row r="25" spans="1:2" x14ac:dyDescent="0.25">
      <c r="A25">
        <v>24</v>
      </c>
      <c r="B25" s="36">
        <v>115</v>
      </c>
    </row>
    <row r="26" spans="1:2" x14ac:dyDescent="0.25">
      <c r="A26">
        <v>25</v>
      </c>
      <c r="B26" s="36">
        <v>99</v>
      </c>
    </row>
    <row r="27" spans="1:2" x14ac:dyDescent="0.25">
      <c r="A27">
        <v>26</v>
      </c>
      <c r="B27" s="36">
        <v>143</v>
      </c>
    </row>
    <row r="28" spans="1:2" x14ac:dyDescent="0.25">
      <c r="A28">
        <v>27</v>
      </c>
      <c r="B28" s="36">
        <v>80</v>
      </c>
    </row>
    <row r="29" spans="1:2" x14ac:dyDescent="0.25">
      <c r="A29">
        <v>28</v>
      </c>
      <c r="B29" s="36">
        <v>109</v>
      </c>
    </row>
    <row r="30" spans="1:2" x14ac:dyDescent="0.25">
      <c r="A30">
        <v>29</v>
      </c>
      <c r="B30" s="36">
        <v>95</v>
      </c>
    </row>
    <row r="31" spans="1:2" x14ac:dyDescent="0.25">
      <c r="A31">
        <v>30</v>
      </c>
      <c r="B31" s="36">
        <v>186</v>
      </c>
    </row>
    <row r="32" spans="1:2" x14ac:dyDescent="0.25">
      <c r="A32">
        <v>31</v>
      </c>
      <c r="B32" s="36">
        <v>44</v>
      </c>
    </row>
    <row r="33" spans="1:2" x14ac:dyDescent="0.25">
      <c r="A33">
        <v>32</v>
      </c>
      <c r="B33" s="36">
        <v>113</v>
      </c>
    </row>
    <row r="34" spans="1:2" x14ac:dyDescent="0.25">
      <c r="A34">
        <v>33</v>
      </c>
      <c r="B34" s="36">
        <v>151</v>
      </c>
    </row>
    <row r="35" spans="1:2" x14ac:dyDescent="0.25">
      <c r="A35">
        <v>34</v>
      </c>
      <c r="B35" s="36">
        <v>79</v>
      </c>
    </row>
    <row r="36" spans="1:2" x14ac:dyDescent="0.25">
      <c r="A36">
        <v>35</v>
      </c>
      <c r="B36" s="36">
        <v>76</v>
      </c>
    </row>
    <row r="37" spans="1:2" x14ac:dyDescent="0.25">
      <c r="A37">
        <v>36</v>
      </c>
      <c r="B37" s="36">
        <v>130</v>
      </c>
    </row>
  </sheetData>
  <pageMargins left="0.75" right="0.75" top="1" bottom="1" header="0.3" footer="0.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workbookViewId="0">
      <selection activeCell="F28" sqref="F28"/>
    </sheetView>
  </sheetViews>
  <sheetFormatPr defaultRowHeight="12.5" x14ac:dyDescent="0.25"/>
  <cols>
    <col min="1" max="256" width="10.90625" customWidth="1"/>
  </cols>
  <sheetData>
    <row r="1" spans="1:2" ht="13" x14ac:dyDescent="0.3">
      <c r="A1" s="37" t="s">
        <v>20</v>
      </c>
      <c r="B1" s="37" t="s">
        <v>21</v>
      </c>
    </row>
    <row r="2" spans="1:2" x14ac:dyDescent="0.25">
      <c r="A2">
        <v>1</v>
      </c>
      <c r="B2" s="36">
        <v>187</v>
      </c>
    </row>
    <row r="3" spans="1:2" x14ac:dyDescent="0.25">
      <c r="A3">
        <v>2</v>
      </c>
      <c r="B3" s="36">
        <v>165</v>
      </c>
    </row>
    <row r="4" spans="1:2" x14ac:dyDescent="0.25">
      <c r="A4">
        <v>3</v>
      </c>
      <c r="B4" s="36">
        <v>180</v>
      </c>
    </row>
    <row r="5" spans="1:2" x14ac:dyDescent="0.25">
      <c r="A5">
        <v>4</v>
      </c>
      <c r="B5" s="36">
        <v>217</v>
      </c>
    </row>
    <row r="6" spans="1:2" x14ac:dyDescent="0.25">
      <c r="A6">
        <v>5</v>
      </c>
      <c r="B6" s="36">
        <v>192</v>
      </c>
    </row>
    <row r="7" spans="1:2" x14ac:dyDescent="0.25">
      <c r="A7">
        <v>6</v>
      </c>
      <c r="B7" s="36">
        <v>184</v>
      </c>
    </row>
    <row r="8" spans="1:2" x14ac:dyDescent="0.25">
      <c r="A8">
        <v>7</v>
      </c>
      <c r="B8" s="36">
        <v>148</v>
      </c>
    </row>
    <row r="9" spans="1:2" x14ac:dyDescent="0.25">
      <c r="A9">
        <v>8</v>
      </c>
      <c r="B9" s="36">
        <v>161</v>
      </c>
    </row>
    <row r="10" spans="1:2" x14ac:dyDescent="0.25">
      <c r="A10">
        <v>9</v>
      </c>
      <c r="B10" s="36">
        <v>86</v>
      </c>
    </row>
    <row r="11" spans="1:2" x14ac:dyDescent="0.25">
      <c r="A11">
        <v>10</v>
      </c>
      <c r="B11" s="36">
        <v>170</v>
      </c>
    </row>
    <row r="12" spans="1:2" x14ac:dyDescent="0.25">
      <c r="A12">
        <v>11</v>
      </c>
      <c r="B12" s="36">
        <v>218</v>
      </c>
    </row>
    <row r="13" spans="1:2" x14ac:dyDescent="0.25">
      <c r="A13">
        <v>12</v>
      </c>
      <c r="B13" s="36">
        <v>168</v>
      </c>
    </row>
    <row r="14" spans="1:2" x14ac:dyDescent="0.25">
      <c r="A14">
        <v>13</v>
      </c>
      <c r="B14" s="36">
        <v>119</v>
      </c>
    </row>
    <row r="15" spans="1:2" x14ac:dyDescent="0.25">
      <c r="A15">
        <v>14</v>
      </c>
      <c r="B15" s="36">
        <v>98</v>
      </c>
    </row>
    <row r="16" spans="1:2" x14ac:dyDescent="0.25">
      <c r="A16">
        <v>15</v>
      </c>
      <c r="B16" s="36">
        <v>201</v>
      </c>
    </row>
    <row r="17" spans="1:2" x14ac:dyDescent="0.25">
      <c r="A17">
        <v>16</v>
      </c>
      <c r="B17" s="36">
        <v>218</v>
      </c>
    </row>
    <row r="18" spans="1:2" x14ac:dyDescent="0.25">
      <c r="A18">
        <v>17</v>
      </c>
      <c r="B18" s="36">
        <v>229</v>
      </c>
    </row>
    <row r="19" spans="1:2" x14ac:dyDescent="0.25">
      <c r="A19">
        <v>18</v>
      </c>
      <c r="B19" s="36">
        <v>197</v>
      </c>
    </row>
    <row r="20" spans="1:2" x14ac:dyDescent="0.25">
      <c r="A20">
        <v>19</v>
      </c>
      <c r="B20" s="36">
        <v>187</v>
      </c>
    </row>
    <row r="21" spans="1:2" x14ac:dyDescent="0.25">
      <c r="A21">
        <v>20</v>
      </c>
      <c r="B21" s="36">
        <v>111</v>
      </c>
    </row>
    <row r="22" spans="1:2" x14ac:dyDescent="0.25">
      <c r="A22">
        <v>21</v>
      </c>
      <c r="B22" s="36">
        <v>220</v>
      </c>
    </row>
    <row r="23" spans="1:2" x14ac:dyDescent="0.25">
      <c r="A23">
        <v>22</v>
      </c>
      <c r="B23" s="36">
        <v>222</v>
      </c>
    </row>
    <row r="24" spans="1:2" x14ac:dyDescent="0.25">
      <c r="A24">
        <v>23</v>
      </c>
      <c r="B24" s="36">
        <v>160</v>
      </c>
    </row>
    <row r="25" spans="1:2" x14ac:dyDescent="0.25">
      <c r="A25">
        <v>24</v>
      </c>
      <c r="B25" s="36">
        <v>153</v>
      </c>
    </row>
    <row r="26" spans="1:2" x14ac:dyDescent="0.25">
      <c r="A26">
        <v>25</v>
      </c>
      <c r="B26" s="36">
        <v>50</v>
      </c>
    </row>
    <row r="27" spans="1:2" x14ac:dyDescent="0.25">
      <c r="A27">
        <v>26</v>
      </c>
      <c r="B27" s="36">
        <v>240</v>
      </c>
    </row>
    <row r="28" spans="1:2" x14ac:dyDescent="0.25">
      <c r="A28">
        <v>27</v>
      </c>
      <c r="B28" s="36">
        <v>223</v>
      </c>
    </row>
    <row r="29" spans="1:2" x14ac:dyDescent="0.25">
      <c r="A29">
        <v>28</v>
      </c>
      <c r="B29" s="36">
        <v>217</v>
      </c>
    </row>
    <row r="30" spans="1:2" x14ac:dyDescent="0.25">
      <c r="A30">
        <v>29</v>
      </c>
      <c r="B30" s="36">
        <v>148</v>
      </c>
    </row>
    <row r="31" spans="1:2" x14ac:dyDescent="0.25">
      <c r="A31">
        <v>30</v>
      </c>
      <c r="B31" s="36">
        <v>157</v>
      </c>
    </row>
    <row r="32" spans="1:2" x14ac:dyDescent="0.25">
      <c r="A32">
        <v>31</v>
      </c>
      <c r="B32" s="36">
        <v>119</v>
      </c>
    </row>
    <row r="33" spans="1:2" x14ac:dyDescent="0.25">
      <c r="A33">
        <v>32</v>
      </c>
      <c r="B33" s="36">
        <v>220</v>
      </c>
    </row>
    <row r="34" spans="1:2" x14ac:dyDescent="0.25">
      <c r="A34">
        <v>33</v>
      </c>
      <c r="B34" s="36">
        <v>201</v>
      </c>
    </row>
    <row r="35" spans="1:2" x14ac:dyDescent="0.25">
      <c r="A35">
        <v>34</v>
      </c>
      <c r="B35" s="36">
        <v>130</v>
      </c>
    </row>
    <row r="36" spans="1:2" x14ac:dyDescent="0.25">
      <c r="A36">
        <v>35</v>
      </c>
      <c r="B36" s="36">
        <v>194</v>
      </c>
    </row>
    <row r="37" spans="1:2" x14ac:dyDescent="0.25">
      <c r="A37">
        <v>36</v>
      </c>
      <c r="B37" s="36">
        <v>197</v>
      </c>
    </row>
  </sheetData>
  <pageMargins left="0.75" right="0.75" top="1" bottom="1" header="0.3" footer="0.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workbookViewId="0">
      <selection activeCell="B2" sqref="B2:B37"/>
    </sheetView>
  </sheetViews>
  <sheetFormatPr defaultRowHeight="12.5" x14ac:dyDescent="0.25"/>
  <cols>
    <col min="1" max="256" width="10.90625" customWidth="1"/>
  </cols>
  <sheetData>
    <row r="1" spans="1:2" ht="13" x14ac:dyDescent="0.3">
      <c r="A1" s="37" t="s">
        <v>20</v>
      </c>
      <c r="B1" s="37" t="s">
        <v>21</v>
      </c>
    </row>
    <row r="2" spans="1:2" x14ac:dyDescent="0.25">
      <c r="A2">
        <v>1</v>
      </c>
      <c r="B2" s="36">
        <v>214.33650187245408</v>
      </c>
    </row>
    <row r="3" spans="1:2" x14ac:dyDescent="0.25">
      <c r="A3">
        <v>2</v>
      </c>
      <c r="B3" s="36">
        <v>219.98259456839554</v>
      </c>
    </row>
    <row r="4" spans="1:2" x14ac:dyDescent="0.25">
      <c r="A4">
        <v>3</v>
      </c>
      <c r="B4" s="36">
        <v>221.60912802435908</v>
      </c>
    </row>
    <row r="5" spans="1:2" x14ac:dyDescent="0.25">
      <c r="A5">
        <v>4</v>
      </c>
      <c r="B5" s="36">
        <v>212.12084184809495</v>
      </c>
    </row>
    <row r="6" spans="1:2" x14ac:dyDescent="0.25">
      <c r="A6">
        <v>5</v>
      </c>
      <c r="B6" s="36">
        <v>251.44154280701204</v>
      </c>
    </row>
    <row r="7" spans="1:2" x14ac:dyDescent="0.25">
      <c r="A7">
        <v>6</v>
      </c>
      <c r="B7" s="36">
        <v>241.28036974576909</v>
      </c>
    </row>
    <row r="8" spans="1:2" x14ac:dyDescent="0.25">
      <c r="A8">
        <v>7</v>
      </c>
      <c r="B8" s="36">
        <v>337.38509996332061</v>
      </c>
    </row>
    <row r="9" spans="1:2" x14ac:dyDescent="0.25">
      <c r="A9">
        <v>8</v>
      </c>
      <c r="B9" s="36">
        <v>224.21167699946125</v>
      </c>
    </row>
    <row r="10" spans="1:2" x14ac:dyDescent="0.25">
      <c r="A10">
        <v>9</v>
      </c>
      <c r="B10" s="36">
        <v>246.79547214978027</v>
      </c>
    </row>
    <row r="11" spans="1:2" x14ac:dyDescent="0.25">
      <c r="A11">
        <v>10</v>
      </c>
      <c r="B11" s="36">
        <v>327.78482495299795</v>
      </c>
    </row>
    <row r="12" spans="1:2" x14ac:dyDescent="0.25">
      <c r="A12">
        <v>11</v>
      </c>
      <c r="B12" s="36">
        <v>256.22367284192569</v>
      </c>
    </row>
    <row r="13" spans="1:2" x14ac:dyDescent="0.25">
      <c r="A13">
        <v>12</v>
      </c>
      <c r="B13" s="36">
        <v>224.52048146100643</v>
      </c>
    </row>
    <row r="14" spans="1:2" x14ac:dyDescent="0.25">
      <c r="A14">
        <v>13</v>
      </c>
      <c r="B14" s="36">
        <v>200</v>
      </c>
    </row>
    <row r="15" spans="1:2" x14ac:dyDescent="0.25">
      <c r="A15">
        <v>14</v>
      </c>
      <c r="B15" s="36">
        <v>316.95272921428409</v>
      </c>
    </row>
    <row r="16" spans="1:2" x14ac:dyDescent="0.25">
      <c r="A16">
        <v>15</v>
      </c>
      <c r="B16" s="36">
        <v>329.23650930918831</v>
      </c>
    </row>
    <row r="17" spans="1:2" x14ac:dyDescent="0.25">
      <c r="A17">
        <v>16</v>
      </c>
      <c r="B17" s="36">
        <v>360</v>
      </c>
    </row>
    <row r="18" spans="1:2" x14ac:dyDescent="0.25">
      <c r="A18">
        <v>17</v>
      </c>
      <c r="B18" s="36">
        <v>230.49893010328512</v>
      </c>
    </row>
    <row r="19" spans="1:2" x14ac:dyDescent="0.25">
      <c r="A19">
        <v>18</v>
      </c>
      <c r="B19" s="36">
        <v>333.6580563665155</v>
      </c>
    </row>
    <row r="20" spans="1:2" x14ac:dyDescent="0.25">
      <c r="A20">
        <v>19</v>
      </c>
      <c r="B20" s="36">
        <v>212.10720464710408</v>
      </c>
    </row>
    <row r="21" spans="1:2" x14ac:dyDescent="0.25">
      <c r="A21">
        <v>20</v>
      </c>
      <c r="B21" s="36">
        <v>258.36674586847784</v>
      </c>
    </row>
    <row r="22" spans="1:2" x14ac:dyDescent="0.25">
      <c r="A22">
        <v>21</v>
      </c>
      <c r="B22" s="36">
        <v>270.36285251180431</v>
      </c>
    </row>
    <row r="23" spans="1:2" x14ac:dyDescent="0.25">
      <c r="A23">
        <v>22</v>
      </c>
      <c r="B23" s="36">
        <v>225.61975084071906</v>
      </c>
    </row>
    <row r="24" spans="1:2" x14ac:dyDescent="0.25">
      <c r="A24">
        <v>23</v>
      </c>
      <c r="B24" s="36">
        <v>230.93096586349722</v>
      </c>
    </row>
    <row r="25" spans="1:2" x14ac:dyDescent="0.25">
      <c r="A25">
        <v>24</v>
      </c>
      <c r="B25" s="36">
        <v>214.31940155042219</v>
      </c>
    </row>
    <row r="26" spans="1:2" x14ac:dyDescent="0.25">
      <c r="A26">
        <v>25</v>
      </c>
      <c r="B26" s="36">
        <v>294.99035203167671</v>
      </c>
    </row>
    <row r="27" spans="1:2" x14ac:dyDescent="0.25">
      <c r="A27">
        <v>26</v>
      </c>
      <c r="B27" s="36">
        <v>236.66316410842853</v>
      </c>
    </row>
    <row r="28" spans="1:2" x14ac:dyDescent="0.25">
      <c r="A28">
        <v>27</v>
      </c>
      <c r="B28" s="36">
        <v>279.98414377944988</v>
      </c>
    </row>
    <row r="29" spans="1:2" x14ac:dyDescent="0.25">
      <c r="A29">
        <v>28</v>
      </c>
      <c r="B29" s="36">
        <v>205.31081090961209</v>
      </c>
    </row>
    <row r="30" spans="1:2" x14ac:dyDescent="0.25">
      <c r="A30">
        <v>29</v>
      </c>
      <c r="B30" s="36">
        <v>219.80022774336746</v>
      </c>
    </row>
    <row r="31" spans="1:2" x14ac:dyDescent="0.25">
      <c r="A31">
        <v>30</v>
      </c>
      <c r="B31" s="36">
        <v>223.25597354032143</v>
      </c>
    </row>
    <row r="32" spans="1:2" x14ac:dyDescent="0.25">
      <c r="A32">
        <v>31</v>
      </c>
      <c r="B32" s="36">
        <v>268.87016198213496</v>
      </c>
    </row>
    <row r="33" spans="1:2" x14ac:dyDescent="0.25">
      <c r="A33">
        <v>32</v>
      </c>
      <c r="B33" s="36">
        <v>281.26519917661824</v>
      </c>
    </row>
    <row r="34" spans="1:2" x14ac:dyDescent="0.25">
      <c r="A34">
        <v>33</v>
      </c>
      <c r="B34" s="36">
        <v>231.98110562878202</v>
      </c>
    </row>
    <row r="35" spans="1:2" x14ac:dyDescent="0.25">
      <c r="A35">
        <v>34</v>
      </c>
      <c r="B35" s="36">
        <v>265.10829481647966</v>
      </c>
    </row>
    <row r="36" spans="1:2" x14ac:dyDescent="0.25">
      <c r="A36">
        <v>35</v>
      </c>
      <c r="B36" s="36">
        <v>220.02513628198125</v>
      </c>
    </row>
    <row r="37" spans="1:2" x14ac:dyDescent="0.25">
      <c r="A37">
        <v>36</v>
      </c>
      <c r="B37" s="36">
        <v>272.64955847135087</v>
      </c>
    </row>
  </sheetData>
  <pageMargins left="0.75" right="0.75" top="1" bottom="1" header="0.3" footer="0.3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workbookViewId="0">
      <selection activeCell="F26" sqref="F26"/>
    </sheetView>
  </sheetViews>
  <sheetFormatPr defaultRowHeight="12.5" x14ac:dyDescent="0.25"/>
  <cols>
    <col min="1" max="256" width="10.90625" customWidth="1"/>
  </cols>
  <sheetData>
    <row r="1" spans="1:2" ht="13" x14ac:dyDescent="0.3">
      <c r="A1" s="37" t="s">
        <v>20</v>
      </c>
      <c r="B1" s="37" t="s">
        <v>21</v>
      </c>
    </row>
    <row r="2" spans="1:2" x14ac:dyDescent="0.25">
      <c r="A2">
        <v>1</v>
      </c>
      <c r="B2" s="38">
        <v>70.244055508363957</v>
      </c>
    </row>
    <row r="3" spans="1:2" x14ac:dyDescent="0.25">
      <c r="A3">
        <v>2</v>
      </c>
      <c r="B3" s="38">
        <v>73.281566394744786</v>
      </c>
    </row>
    <row r="4" spans="1:2" x14ac:dyDescent="0.25">
      <c r="A4">
        <v>3</v>
      </c>
      <c r="B4" s="38">
        <v>69</v>
      </c>
    </row>
    <row r="5" spans="1:2" x14ac:dyDescent="0.25">
      <c r="A5">
        <v>4</v>
      </c>
      <c r="B5" s="38">
        <v>62.677531324237528</v>
      </c>
    </row>
    <row r="6" spans="1:2" x14ac:dyDescent="0.25">
      <c r="A6">
        <v>5</v>
      </c>
      <c r="B6" s="38">
        <v>65.680213293521405</v>
      </c>
    </row>
    <row r="7" spans="1:2" x14ac:dyDescent="0.25">
      <c r="A7">
        <v>6</v>
      </c>
      <c r="B7" s="38">
        <v>67.915637390711638</v>
      </c>
    </row>
    <row r="8" spans="1:2" x14ac:dyDescent="0.25">
      <c r="A8">
        <v>7</v>
      </c>
      <c r="B8" s="38">
        <v>75.34029806010966</v>
      </c>
    </row>
    <row r="9" spans="1:2" x14ac:dyDescent="0.25">
      <c r="A9">
        <v>8</v>
      </c>
      <c r="B9" s="38">
        <v>69</v>
      </c>
    </row>
    <row r="10" spans="1:2" x14ac:dyDescent="0.25">
      <c r="A10">
        <v>9</v>
      </c>
      <c r="B10" s="38">
        <v>80</v>
      </c>
    </row>
    <row r="11" spans="1:2" x14ac:dyDescent="0.25">
      <c r="A11">
        <v>10</v>
      </c>
      <c r="B11" s="38">
        <v>75.526605595370867</v>
      </c>
    </row>
    <row r="12" spans="1:2" x14ac:dyDescent="0.25">
      <c r="A12">
        <v>11</v>
      </c>
      <c r="B12" s="38">
        <v>69.758538562774746</v>
      </c>
    </row>
    <row r="13" spans="1:2" x14ac:dyDescent="0.25">
      <c r="A13">
        <v>12</v>
      </c>
      <c r="B13" s="38">
        <v>67.334642665256311</v>
      </c>
    </row>
    <row r="14" spans="1:2" x14ac:dyDescent="0.25">
      <c r="A14">
        <v>13</v>
      </c>
      <c r="B14" s="38">
        <v>66.644066010984858</v>
      </c>
    </row>
    <row r="15" spans="1:2" x14ac:dyDescent="0.25">
      <c r="A15">
        <v>14</v>
      </c>
      <c r="B15" s="38">
        <v>72</v>
      </c>
    </row>
    <row r="16" spans="1:2" x14ac:dyDescent="0.25">
      <c r="A16">
        <v>15</v>
      </c>
      <c r="B16" s="38">
        <v>74.123876309938808</v>
      </c>
    </row>
    <row r="17" spans="1:6" x14ac:dyDescent="0.25">
      <c r="A17">
        <v>16</v>
      </c>
      <c r="B17" s="38">
        <v>76</v>
      </c>
    </row>
    <row r="18" spans="1:6" x14ac:dyDescent="0.25">
      <c r="A18">
        <v>17</v>
      </c>
      <c r="B18" s="38">
        <v>75</v>
      </c>
    </row>
    <row r="19" spans="1:6" x14ac:dyDescent="0.25">
      <c r="A19">
        <v>18</v>
      </c>
      <c r="B19" s="38">
        <v>66</v>
      </c>
    </row>
    <row r="20" spans="1:6" x14ac:dyDescent="0.25">
      <c r="A20">
        <v>19</v>
      </c>
      <c r="B20" s="38">
        <v>70.797513560580327</v>
      </c>
    </row>
    <row r="21" spans="1:6" x14ac:dyDescent="0.25">
      <c r="A21">
        <v>20</v>
      </c>
      <c r="B21" s="38">
        <v>69</v>
      </c>
    </row>
    <row r="22" spans="1:6" ht="13" x14ac:dyDescent="0.3">
      <c r="A22">
        <v>21</v>
      </c>
      <c r="B22" s="38">
        <v>68.111620650807808</v>
      </c>
      <c r="F22" s="37"/>
    </row>
    <row r="23" spans="1:6" x14ac:dyDescent="0.25">
      <c r="A23">
        <v>22</v>
      </c>
      <c r="B23" s="38">
        <v>60</v>
      </c>
    </row>
    <row r="24" spans="1:6" x14ac:dyDescent="0.25">
      <c r="A24">
        <v>23</v>
      </c>
      <c r="B24" s="38">
        <v>69.824030538341844</v>
      </c>
    </row>
    <row r="25" spans="1:6" x14ac:dyDescent="0.25">
      <c r="A25">
        <v>24</v>
      </c>
      <c r="B25" s="38">
        <v>69.819431936572954</v>
      </c>
    </row>
    <row r="26" spans="1:6" x14ac:dyDescent="0.25">
      <c r="A26">
        <v>25</v>
      </c>
      <c r="B26" s="38">
        <v>66.16004693584344</v>
      </c>
    </row>
    <row r="27" spans="1:6" x14ac:dyDescent="0.25">
      <c r="A27">
        <v>26</v>
      </c>
      <c r="B27" s="38">
        <v>71</v>
      </c>
    </row>
    <row r="28" spans="1:6" x14ac:dyDescent="0.25">
      <c r="A28">
        <v>27</v>
      </c>
      <c r="B28" s="38">
        <v>71.482325673577662</v>
      </c>
    </row>
    <row r="29" spans="1:6" x14ac:dyDescent="0.25">
      <c r="A29">
        <v>28</v>
      </c>
      <c r="B29" s="38">
        <v>65.58425905189641</v>
      </c>
    </row>
    <row r="30" spans="1:6" x14ac:dyDescent="0.25">
      <c r="A30">
        <v>29</v>
      </c>
      <c r="B30" s="38">
        <v>73.621303665007545</v>
      </c>
    </row>
    <row r="31" spans="1:6" x14ac:dyDescent="0.25">
      <c r="A31">
        <v>30</v>
      </c>
      <c r="B31" s="38">
        <v>62.076334474675093</v>
      </c>
    </row>
    <row r="32" spans="1:6" x14ac:dyDescent="0.25">
      <c r="A32">
        <v>31</v>
      </c>
      <c r="B32" s="38">
        <v>70</v>
      </c>
    </row>
    <row r="33" spans="1:2" x14ac:dyDescent="0.25">
      <c r="A33">
        <v>32</v>
      </c>
      <c r="B33" s="38">
        <v>72.561016842209042</v>
      </c>
    </row>
    <row r="34" spans="1:2" x14ac:dyDescent="0.25">
      <c r="A34">
        <v>33</v>
      </c>
      <c r="B34" s="38">
        <v>68</v>
      </c>
    </row>
    <row r="35" spans="1:2" x14ac:dyDescent="0.25">
      <c r="A35">
        <v>34</v>
      </c>
      <c r="B35" s="38">
        <v>69.590152676914016</v>
      </c>
    </row>
    <row r="36" spans="1:2" x14ac:dyDescent="0.25">
      <c r="A36">
        <v>35</v>
      </c>
      <c r="B36" s="38">
        <v>69.499142121758965</v>
      </c>
    </row>
    <row r="37" spans="1:2" x14ac:dyDescent="0.25">
      <c r="A37">
        <v>36</v>
      </c>
      <c r="B37" s="38">
        <v>66</v>
      </c>
    </row>
  </sheetData>
  <pageMargins left="0.75" right="0.75" top="1" bottom="1" header="0.3" footer="0.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Grid</vt:lpstr>
      <vt:lpstr>CostsTemplate</vt:lpstr>
      <vt:lpstr>BOS</vt:lpstr>
      <vt:lpstr>NY</vt:lpstr>
      <vt:lpstr>CH</vt:lpstr>
      <vt:lpstr>IND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Weltman</dc:creator>
  <cp:lastModifiedBy>David Weltman</cp:lastModifiedBy>
  <dcterms:created xsi:type="dcterms:W3CDTF">2005-06-15T15:22:47Z</dcterms:created>
  <dcterms:modified xsi:type="dcterms:W3CDTF">2018-07-02T14:39:13Z</dcterms:modified>
</cp:coreProperties>
</file>