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SS\Research\INFORMS Transactions on Education (Interactive Case Study)\"/>
    </mc:Choice>
  </mc:AlternateContent>
  <bookViews>
    <workbookView xWindow="360" yWindow="270" windowWidth="14955" windowHeight="7935" activeTab="1"/>
  </bookViews>
  <sheets>
    <sheet name="Input" sheetId="1" r:id="rId1"/>
    <sheet name="Cost Input" sheetId="3" r:id="rId2"/>
    <sheet name="Output" sheetId="2" r:id="rId3"/>
  </sheets>
  <definedNames>
    <definedName name="ClassShareInitialCND">Input!$D$18</definedName>
    <definedName name="ClassShareInitialCNDSW">Input!$F$18</definedName>
    <definedName name="ClassShareInitialEU">Input!$D$19</definedName>
    <definedName name="ClassShareInitialEUSW">Input!$F$19</definedName>
    <definedName name="ClassShareInitialJPN">Input!$D$20</definedName>
    <definedName name="ClassShareInitialJPNSW">Input!$F$20</definedName>
    <definedName name="ClassShareInitialUSA">Input!$D$17</definedName>
    <definedName name="ClassShareInitialUSASW">Input!$F$17</definedName>
    <definedName name="COGS">Input!$D$8</definedName>
    <definedName name="COGSSW">Input!$F$8</definedName>
    <definedName name="Discount">Input!$D$45</definedName>
    <definedName name="DiscountSW">Input!$F$45</definedName>
    <definedName name="Facility">Input!$D$7</definedName>
    <definedName name="FacilitySW">Input!$F$7</definedName>
    <definedName name="Launch">Input!$D$10</definedName>
    <definedName name="LaunchSW">Input!$F$10</definedName>
    <definedName name="MeTooImpact">Input!$D$36</definedName>
    <definedName name="MeTooImpactSW">Input!$F$36</definedName>
    <definedName name="MeTooLaunch">Input!$D$35</definedName>
    <definedName name="MeTooLaunchSW">Input!$F$35</definedName>
    <definedName name="MeTooPostOrphanImpact">Input!$D$38</definedName>
    <definedName name="MeTooPostOrphanImpactSW">Input!$F$38</definedName>
    <definedName name="MeTooScenario">Input!#REF!</definedName>
    <definedName name="MeTooScenarioSW">Input!#REF!</definedName>
    <definedName name="MeTooSuccess">Input!#REF!</definedName>
    <definedName name="MeTooSuccessSW">Input!#REF!</definedName>
    <definedName name="MKTcostArray">'Cost Input'!$A$8:$AA$10</definedName>
    <definedName name="NPV">Output!$B$80</definedName>
    <definedName name="OrphanMktExclusivityEU">Input!$D$40</definedName>
    <definedName name="OrphanMktExclusivityEUSW">Input!$F$40</definedName>
    <definedName name="OrphanMktExclusivityUSA">Input!$D$39</definedName>
    <definedName name="OrphanMktExclusivityUSASW">Input!$F$39</definedName>
    <definedName name="OrphanSuccess">Input!$D$37</definedName>
    <definedName name="OrphanSuccessSW">Input!$F$37</definedName>
    <definedName name="PAOCAGR">Input!$D$16</definedName>
    <definedName name="PAOCAGRSW">Input!$F$16</definedName>
    <definedName name="PAOCND">Input!$D$13</definedName>
    <definedName name="PAOCNDSW">Input!$F$13</definedName>
    <definedName name="PAOEU">Input!$D$14</definedName>
    <definedName name="PAOEUSW">Input!$F$14</definedName>
    <definedName name="PAOJPN">Input!$D$15</definedName>
    <definedName name="PAOJPNSW">Input!$F$15</definedName>
    <definedName name="PAOUSA">Input!$D$12</definedName>
    <definedName name="PAOUSASW">Input!$F$12</definedName>
    <definedName name="PeakClassShareCND">Input!$D$22</definedName>
    <definedName name="PeakClassShareCNDSW">Input!$F$22</definedName>
    <definedName name="PeakClassShareEU">Input!$D$23</definedName>
    <definedName name="PeakClassShareEUSW">Input!$F$23</definedName>
    <definedName name="PeakClassShareJPN">Input!$D$24</definedName>
    <definedName name="PeakClassShareJPNSW">Input!$F$24</definedName>
    <definedName name="PeakClassShareUSA">Input!$D$21</definedName>
    <definedName name="PeakClassShareUSASW">Input!$F$21</definedName>
    <definedName name="PeakProductShareCND">Input!$D$27</definedName>
    <definedName name="PeakProductShareCNDSW">Input!$F$27</definedName>
    <definedName name="PeakProductShareEU">Input!$D$28</definedName>
    <definedName name="PeakProductShareEUSW">Input!$F$28</definedName>
    <definedName name="PeakProductShareJPN">Input!$D$29</definedName>
    <definedName name="PeakProductShareJPNSW">Input!$F$29</definedName>
    <definedName name="PeakProductShareUSA">Input!$D$26</definedName>
    <definedName name="PeakProductShareUSASW">Input!$F$26</definedName>
    <definedName name="PriceCAGR">Input!$D$34</definedName>
    <definedName name="PriceCAGRSW">Input!$F$34</definedName>
    <definedName name="PriceCND">Input!$D$31</definedName>
    <definedName name="PriceCNDSW">Input!$F$31</definedName>
    <definedName name="PriceEU">Input!$D$32</definedName>
    <definedName name="PriceEUSW">Input!$F$32</definedName>
    <definedName name="PriceJPN">Input!$D$33</definedName>
    <definedName name="PriceJPNSW">Input!$F$33</definedName>
    <definedName name="PriceUSA">Input!$D$30</definedName>
    <definedName name="PriceUSASW">Input!$F$30</definedName>
    <definedName name="_xlnm.Print_Area" localSheetId="0">Input!$A$1:$I$46</definedName>
    <definedName name="_xlnm.Print_Area" localSheetId="2">Output!$A$2:$AA$80</definedName>
    <definedName name="RampUp">Input!$D$25</definedName>
    <definedName name="RampUpSW">Input!$F$25</definedName>
    <definedName name="RDcostArray">'Cost Input'!$A$3:$AA$5</definedName>
    <definedName name="RecombinantImpact">Input!$D$43</definedName>
    <definedName name="RecombinantImpactSW">Input!$F$43</definedName>
    <definedName name="RecombinantLaunch">Input!$D$42</definedName>
    <definedName name="RecombinantLaunchSW">Input!$F$42</definedName>
    <definedName name="RecombinantSuccess">Input!$D$41</definedName>
    <definedName name="RecombinantSuccessSW">Input!$F$41</definedName>
    <definedName name="Strategy">Input!$D$3</definedName>
    <definedName name="StrategySW">Input!$F$3</definedName>
    <definedName name="Tax">Input!$D$46</definedName>
    <definedName name="TaxSW">Input!$F$46</definedName>
    <definedName name="Year">Output!$B$5:$AA$5</definedName>
  </definedNames>
  <calcPr calcId="162913"/>
</workbook>
</file>

<file path=xl/calcChain.xml><?xml version="1.0" encoding="utf-8"?>
<calcChain xmlns="http://schemas.openxmlformats.org/spreadsheetml/2006/main">
  <c r="B44" i="2" l="1"/>
  <c r="D24" i="1"/>
  <c r="C7" i="3"/>
  <c r="D7" i="3"/>
  <c r="E7" i="3"/>
  <c r="F7" i="3" s="1"/>
  <c r="G7" i="3" s="1"/>
  <c r="H7" i="3" s="1"/>
  <c r="I7" i="3" s="1"/>
  <c r="J7" i="3" s="1"/>
  <c r="K7" i="3" s="1"/>
  <c r="L7" i="3" s="1"/>
  <c r="M7" i="3" s="1"/>
  <c r="N7" i="3" s="1"/>
  <c r="O7" i="3" s="1"/>
  <c r="P7" i="3" s="1"/>
  <c r="Q7" i="3" s="1"/>
  <c r="R7" i="3" s="1"/>
  <c r="S7" i="3" s="1"/>
  <c r="T7" i="3" s="1"/>
  <c r="U7" i="3" s="1"/>
  <c r="V7" i="3" s="1"/>
  <c r="W7" i="3" s="1"/>
  <c r="X7" i="3" s="1"/>
  <c r="Y7" i="3" s="1"/>
  <c r="Z7" i="3" s="1"/>
  <c r="AA7" i="3" s="1"/>
  <c r="B63" i="2"/>
  <c r="C24" i="2"/>
  <c r="B24" i="2"/>
  <c r="C5" i="2"/>
  <c r="D5" i="2" s="1"/>
  <c r="D44" i="2" s="1"/>
  <c r="D36" i="1"/>
  <c r="D10" i="1"/>
  <c r="D38" i="1"/>
  <c r="E38" i="1"/>
  <c r="E10" i="1"/>
  <c r="D8" i="1"/>
  <c r="E8" i="1"/>
  <c r="E7" i="1"/>
  <c r="D7" i="1"/>
  <c r="E43" i="1"/>
  <c r="D43" i="1"/>
  <c r="E42" i="1"/>
  <c r="E41" i="1"/>
  <c r="D41" i="1"/>
  <c r="E40" i="1"/>
  <c r="D40" i="1"/>
  <c r="D31" i="1"/>
  <c r="E31" i="1"/>
  <c r="D32" i="1"/>
  <c r="E32" i="1"/>
  <c r="D33" i="1"/>
  <c r="E33" i="1"/>
  <c r="D27" i="1"/>
  <c r="E27" i="1"/>
  <c r="D28" i="1"/>
  <c r="E28" i="1"/>
  <c r="D29" i="1"/>
  <c r="E29" i="1"/>
  <c r="E26" i="1"/>
  <c r="D26" i="1"/>
  <c r="D21" i="1"/>
  <c r="E21" i="1"/>
  <c r="D22" i="1"/>
  <c r="E22" i="1"/>
  <c r="D23" i="1"/>
  <c r="E23" i="1"/>
  <c r="E24" i="1"/>
  <c r="D18" i="1"/>
  <c r="E18" i="1"/>
  <c r="D19" i="1"/>
  <c r="E19" i="1"/>
  <c r="D20" i="1"/>
  <c r="E20" i="1"/>
  <c r="D17" i="1"/>
  <c r="E17" i="1"/>
  <c r="D16" i="1"/>
  <c r="D14" i="1"/>
  <c r="E14" i="1"/>
  <c r="D15" i="1"/>
  <c r="E15" i="1"/>
  <c r="D13" i="1"/>
  <c r="E13" i="1"/>
  <c r="D12" i="1"/>
  <c r="D3" i="1"/>
  <c r="D37" i="1"/>
  <c r="E35" i="1"/>
  <c r="E16" i="1"/>
  <c r="E36" i="1"/>
  <c r="D25" i="1"/>
  <c r="E25" i="1"/>
  <c r="E37" i="1"/>
  <c r="D30" i="1"/>
  <c r="E30" i="1"/>
  <c r="D34" i="1"/>
  <c r="E34" i="1"/>
  <c r="D39" i="1"/>
  <c r="E39" i="1"/>
  <c r="D46" i="1"/>
  <c r="E46" i="1"/>
  <c r="E3" i="1"/>
  <c r="E12" i="1"/>
  <c r="D45" i="1"/>
  <c r="E45" i="1"/>
  <c r="C2" i="3"/>
  <c r="D2" i="3"/>
  <c r="E2" i="3"/>
  <c r="F2" i="3" s="1"/>
  <c r="G2" i="3" s="1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W2" i="3" s="1"/>
  <c r="X2" i="3" s="1"/>
  <c r="Y2" i="3" s="1"/>
  <c r="Z2" i="3" s="1"/>
  <c r="AA2" i="3" s="1"/>
  <c r="D42" i="1"/>
  <c r="D35" i="1"/>
  <c r="A2" i="2"/>
  <c r="C63" i="2" l="1"/>
  <c r="C44" i="2"/>
  <c r="E5" i="2"/>
  <c r="E44" i="2" s="1"/>
  <c r="D24" i="2"/>
  <c r="D63" i="2"/>
  <c r="E24" i="2" l="1"/>
  <c r="E63" i="2"/>
  <c r="F5" i="2"/>
  <c r="F44" i="2" s="1"/>
  <c r="G5" i="2" l="1"/>
  <c r="G44" i="2" s="1"/>
  <c r="F24" i="2"/>
  <c r="F63" i="2"/>
  <c r="G63" i="2" l="1"/>
  <c r="G24" i="2"/>
  <c r="H5" i="2"/>
  <c r="H44" i="2" s="1"/>
  <c r="H63" i="2" l="1"/>
  <c r="H24" i="2"/>
  <c r="I5" i="2"/>
  <c r="I44" i="2" s="1"/>
  <c r="J5" i="2" l="1"/>
  <c r="J44" i="2" s="1"/>
  <c r="I24" i="2"/>
  <c r="I63" i="2"/>
  <c r="J63" i="2" l="1"/>
  <c r="J24" i="2"/>
  <c r="K5" i="2"/>
  <c r="K44" i="2" s="1"/>
  <c r="L5" i="2" l="1"/>
  <c r="L44" i="2" s="1"/>
  <c r="K24" i="2"/>
  <c r="K63" i="2"/>
  <c r="L63" i="2" l="1"/>
  <c r="M5" i="2"/>
  <c r="M44" i="2" s="1"/>
  <c r="L24" i="2"/>
  <c r="M24" i="2" l="1"/>
  <c r="M63" i="2"/>
  <c r="N5" i="2"/>
  <c r="N44" i="2" s="1"/>
  <c r="O5" i="2" l="1"/>
  <c r="O44" i="2" s="1"/>
  <c r="N24" i="2"/>
  <c r="N63" i="2"/>
  <c r="O63" i="2" l="1"/>
  <c r="O24" i="2"/>
  <c r="P5" i="2"/>
  <c r="P44" i="2" s="1"/>
  <c r="P63" i="2" l="1"/>
  <c r="P24" i="2"/>
  <c r="Q5" i="2"/>
  <c r="Q44" i="2" s="1"/>
  <c r="R5" i="2" l="1"/>
  <c r="R44" i="2" s="1"/>
  <c r="Q63" i="2"/>
  <c r="Q24" i="2"/>
  <c r="R63" i="2" l="1"/>
  <c r="R24" i="2"/>
  <c r="S5" i="2"/>
  <c r="S44" i="2" s="1"/>
  <c r="T5" i="2" l="1"/>
  <c r="T44" i="2" s="1"/>
  <c r="S24" i="2"/>
  <c r="S63" i="2"/>
  <c r="T63" i="2" l="1"/>
  <c r="U5" i="2"/>
  <c r="U44" i="2" s="1"/>
  <c r="T24" i="2"/>
  <c r="U24" i="2" l="1"/>
  <c r="U63" i="2"/>
  <c r="V5" i="2"/>
  <c r="V44" i="2" s="1"/>
  <c r="W5" i="2" l="1"/>
  <c r="W44" i="2" s="1"/>
  <c r="V24" i="2"/>
  <c r="V63" i="2"/>
  <c r="W63" i="2" l="1"/>
  <c r="W24" i="2"/>
  <c r="X5" i="2"/>
  <c r="X44" i="2" s="1"/>
  <c r="X63" i="2" l="1"/>
  <c r="X24" i="2"/>
  <c r="Y5" i="2"/>
  <c r="Y44" i="2" s="1"/>
  <c r="Z5" i="2" l="1"/>
  <c r="Z44" i="2" s="1"/>
  <c r="Y24" i="2"/>
  <c r="Y63" i="2"/>
  <c r="Z63" i="2" l="1"/>
  <c r="Z24" i="2"/>
  <c r="AA5" i="2"/>
  <c r="AA44" i="2" s="1"/>
  <c r="AA63" i="2" l="1"/>
  <c r="AA24" i="2"/>
</calcChain>
</file>

<file path=xl/sharedStrings.xml><?xml version="1.0" encoding="utf-8"?>
<sst xmlns="http://schemas.openxmlformats.org/spreadsheetml/2006/main" count="241" uniqueCount="166">
  <si>
    <t>Description</t>
  </si>
  <si>
    <t>Units</t>
  </si>
  <si>
    <t>Variable Name</t>
  </si>
  <si>
    <t>In Use</t>
  </si>
  <si>
    <t>%</t>
  </si>
  <si>
    <t>Strategic Option</t>
  </si>
  <si>
    <t>Strategy</t>
  </si>
  <si>
    <t>Name of Switch</t>
  </si>
  <si>
    <t>Index</t>
  </si>
  <si>
    <t>Low</t>
  </si>
  <si>
    <t>Base</t>
  </si>
  <si>
    <t>High</t>
  </si>
  <si>
    <t>Tax</t>
  </si>
  <si>
    <t>year</t>
  </si>
  <si>
    <t>Discount</t>
  </si>
  <si>
    <t>CALCULATIONS</t>
  </si>
  <si>
    <t>Market</t>
  </si>
  <si>
    <t>Global Variables</t>
  </si>
  <si>
    <t xml:space="preserve">   Discount Rate</t>
  </si>
  <si>
    <t xml:space="preserve">   Tax Rate</t>
  </si>
  <si>
    <t>number of years</t>
  </si>
  <si>
    <t xml:space="preserve">   Revenue</t>
  </si>
  <si>
    <t xml:space="preserve">   Gross Margin</t>
  </si>
  <si>
    <t xml:space="preserve">   R&amp;D Expenses</t>
  </si>
  <si>
    <t xml:space="preserve">   EBIT</t>
  </si>
  <si>
    <t xml:space="preserve">   Tax</t>
  </si>
  <si>
    <t xml:space="preserve">   Earnings</t>
  </si>
  <si>
    <t xml:space="preserve">   Cash Flow</t>
  </si>
  <si>
    <t>NPV</t>
  </si>
  <si>
    <t>NPV ($million)</t>
  </si>
  <si>
    <t>Not Develop</t>
  </si>
  <si>
    <t>Develop</t>
  </si>
  <si>
    <t>fail</t>
  </si>
  <si>
    <t>success</t>
  </si>
  <si>
    <t>RDcostArray</t>
  </si>
  <si>
    <t>number of patients</t>
  </si>
  <si>
    <t xml:space="preserve">   Acute Peripheral Arterial Occlusion (PAO) in the USA</t>
  </si>
  <si>
    <t>% of USA PAO</t>
  </si>
  <si>
    <t>PAOUSA</t>
  </si>
  <si>
    <t>PAOCAGR</t>
  </si>
  <si>
    <t xml:space="preserve">   Acute Peripheral Arterial Occlusion (PAO) in Canada (CND)</t>
  </si>
  <si>
    <t xml:space="preserve">   Acute Peripheral Arterial Occlusion (PAO) in Europe (EU)</t>
  </si>
  <si>
    <t xml:space="preserve">   Acute Peripheral Arterial Occlusion (PAO) in Japan (JPN)</t>
  </si>
  <si>
    <t>PAOCND</t>
  </si>
  <si>
    <t>PAOEU</t>
  </si>
  <si>
    <t>PAOJPN</t>
  </si>
  <si>
    <t xml:space="preserve">   Thrombolytic peak drug class share in CND</t>
  </si>
  <si>
    <t xml:space="preserve">   Thrombolytic peak drug class share in EU</t>
  </si>
  <si>
    <t xml:space="preserve">   Thrombolytic peak drug class share in JPN</t>
  </si>
  <si>
    <t>PeakClassShareUSA</t>
  </si>
  <si>
    <t>PeakClassShareCND</t>
  </si>
  <si>
    <t>PeakClassShareEU</t>
  </si>
  <si>
    <t>PeakClassShareJPN</t>
  </si>
  <si>
    <t xml:space="preserve">   Number of years to reach peak</t>
  </si>
  <si>
    <t>RampUp</t>
  </si>
  <si>
    <t xml:space="preserve">   Peak product share of BAY 57-9602 in the USA</t>
  </si>
  <si>
    <t xml:space="preserve">   Thrombolytic peak drug class share in the USA</t>
  </si>
  <si>
    <t>PeakProductShareJPN</t>
  </si>
  <si>
    <t>PeakProductShareUSA</t>
  </si>
  <si>
    <t xml:space="preserve">   Peak product share of BAY 57-9602 in CND</t>
  </si>
  <si>
    <t xml:space="preserve">   Peak product share of BAY 57-9602 in EU</t>
  </si>
  <si>
    <t xml:space="preserve">   Peak product share of BAY 57-9602 in JPN</t>
  </si>
  <si>
    <t>PeakProductShareCND</t>
  </si>
  <si>
    <t>PeakProductShareEU</t>
  </si>
  <si>
    <t>$ per treatment/dose</t>
  </si>
  <si>
    <t>PriceUSA</t>
  </si>
  <si>
    <t>PriceCND</t>
  </si>
  <si>
    <t>PriceEU</t>
  </si>
  <si>
    <t>PriceJPN</t>
  </si>
  <si>
    <t>PriceCAGR</t>
  </si>
  <si>
    <t>MeTooLaunch</t>
  </si>
  <si>
    <t>MeTooImpact</t>
  </si>
  <si>
    <t xml:space="preserve">   Orphan drug status success</t>
  </si>
  <si>
    <t>OrphanSuccess</t>
  </si>
  <si>
    <t xml:space="preserve">   Orphan market exclusivity in USA</t>
  </si>
  <si>
    <t>years</t>
  </si>
  <si>
    <t xml:space="preserve">   Orphan market exclusivity in EU</t>
  </si>
  <si>
    <t>OrphanMktExclusivityEU</t>
  </si>
  <si>
    <t>OrphanMktExclusivityUSA</t>
  </si>
  <si>
    <t xml:space="preserve">   Recombinant competitor probability of success</t>
  </si>
  <si>
    <t xml:space="preserve">   Me-Too competitor impact (% loss of BAY 57-9602)</t>
  </si>
  <si>
    <t xml:space="preserve">   Recombinant competitor impact (% loss of BAY 57-9602)</t>
  </si>
  <si>
    <t xml:space="preserve">   USA market</t>
  </si>
  <si>
    <t xml:space="preserve">   CND market</t>
  </si>
  <si>
    <t xml:space="preserve">   EU market</t>
  </si>
  <si>
    <t>Thrombolytic drug class share</t>
  </si>
  <si>
    <t>Costs</t>
  </si>
  <si>
    <t xml:space="preserve">   Capital investment for facility</t>
  </si>
  <si>
    <t>$ million</t>
  </si>
  <si>
    <t>Facility</t>
  </si>
  <si>
    <t>MKTcostArray</t>
  </si>
  <si>
    <t>Launch</t>
  </si>
  <si>
    <t xml:space="preserve">   Me-too competitor launch year (L+1, L+3, L+4)</t>
  </si>
  <si>
    <t xml:space="preserve">   Recombinant competitor launch year (L+4, L+6, L+8)</t>
  </si>
  <si>
    <t xml:space="preserve">   JPN market</t>
  </si>
  <si>
    <t>RecombinantSuccess</t>
  </si>
  <si>
    <t>RecombinantLaunch</t>
  </si>
  <si>
    <t>RecombinantImpact</t>
  </si>
  <si>
    <t xml:space="preserve">   Me-too competitor impact post-orphan (% loss of BAY 57-9602)</t>
  </si>
  <si>
    <t>MeTooPostOrphanImpact</t>
  </si>
  <si>
    <t xml:space="preserve">   BAY 57-9602 year of launch in the USA, CND, EU, and JPN</t>
  </si>
  <si>
    <t>Product Launch Date</t>
  </si>
  <si>
    <t xml:space="preserve">   Without Orphan drug status</t>
  </si>
  <si>
    <t xml:space="preserve">   With Orphan drug status (USA)</t>
  </si>
  <si>
    <t xml:space="preserve">   With Orphan drug status (EU)</t>
  </si>
  <si>
    <t xml:space="preserve">   Note: 100% indicates no loss of share</t>
  </si>
  <si>
    <t>Number of treatments sold of BAY 57-9602</t>
  </si>
  <si>
    <t>Pricing of BAY 57-9602 ($ per treatment)</t>
  </si>
  <si>
    <t xml:space="preserve">   Price in the USA at launch</t>
  </si>
  <si>
    <t xml:space="preserve">   Price in CND at launch</t>
  </si>
  <si>
    <t xml:space="preserve">   Price in EU at launch</t>
  </si>
  <si>
    <t xml:space="preserve">   Price in JPN at launch</t>
  </si>
  <si>
    <t xml:space="preserve">   Production Cost</t>
  </si>
  <si>
    <t xml:space="preserve">   Marketing Expenses</t>
  </si>
  <si>
    <t xml:space="preserve">   New Plant Investment</t>
  </si>
  <si>
    <t>FINANCIAL RESULTS ($million)</t>
  </si>
  <si>
    <t>Product share of BAY 57-9602 in the Thrombolytic Drug Class</t>
  </si>
  <si>
    <t>Me-Too competitor impact to the market share of BAY 57-9602</t>
  </si>
  <si>
    <t>Recombinant competitor impact to the market share of BAY 57-9602</t>
  </si>
  <si>
    <t>Me-Too and Recombinant Competitors' impact to the market share of BAY 57-9602</t>
  </si>
  <si>
    <t>Market share of BAY 57-9602 with competitive impacts</t>
  </si>
  <si>
    <t>COGS</t>
  </si>
  <si>
    <t xml:space="preserve">   Initial thrombolytic drug class share in the USA</t>
  </si>
  <si>
    <t xml:space="preserve">   Initial thrombolytic drug class share in the CND</t>
  </si>
  <si>
    <t xml:space="preserve">   Initial thrombolytic drug class share in the EU</t>
  </si>
  <si>
    <t xml:space="preserve">   Initial thrombolytic drug class share in the JPN</t>
  </si>
  <si>
    <t>Year</t>
  </si>
  <si>
    <t>ClassShareInitialUSA</t>
  </si>
  <si>
    <t>ClassShareInitialCND</t>
  </si>
  <si>
    <t>ClassShareInitialEU</t>
  </si>
  <si>
    <t>ClassShareInitialJPN</t>
  </si>
  <si>
    <t>Number of PAO patients treated with a thrombolytic drug</t>
  </si>
  <si>
    <t>Number of PAO patients</t>
  </si>
  <si>
    <t xml:space="preserve">   Cost of goods (COGs)</t>
  </si>
  <si>
    <t xml:space="preserve">   Compound annual growth rate (CAGR) of price</t>
  </si>
  <si>
    <t xml:space="preserve">   Compound annual growth rate (CAGR) of PAO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</si>
  <si>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</si>
  <si>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</si>
  <si>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</si>
  <si>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</si>
  <si>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</si>
  <si>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</si>
  <si>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</si>
  <si>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</si>
  <si>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</si>
  <si>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</si>
  <si>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</si>
  <si>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</si>
  <si>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</si>
  <si>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</si>
  <si>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</si>
  <si>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</si>
  <si>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</si>
  <si>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</si>
  <si>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</si>
  <si>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</si>
  <si>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</si>
  <si>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</si>
  <si>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</si>
  <si>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</si>
  <si>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</si>
  <si>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</si>
  <si>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</si>
  <si>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Enter 10 percentile value for Launch year</t>
  </si>
  <si>
    <t>Enter 50 percentile value for Launch year</t>
  </si>
  <si>
    <t>Enter 90 percentile value for Launch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</si>
</sst>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_);[Red]\(0\)"/>
    <numFmt numFmtId="166" formatCode="#,##0.0"/>
  </numFmts>
  <fonts count="18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14"/>
      <color rgb="FF000000"/>
      <name val="Times New Roman"/>
      <family val="1"/>
    </font>
    <font>
      <sz val="11"/>
      <color theme="1"/>
      <name val="Arial Narrow"/>
      <family val="2"/>
    </font>
    <font>
      <b/>
      <sz val="14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/>
    <xf numFmtId="0" fontId="2" fillId="0" borderId="0" xfId="0" applyFont="1" applyFill="1" applyBorder="1"/>
    <xf numFmtId="0" fontId="6" fillId="2" borderId="0" xfId="0" applyFont="1" applyFill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0" fontId="8" fillId="2" borderId="0" xfId="0" applyFont="1" applyFill="1"/>
    <xf numFmtId="0" fontId="4" fillId="2" borderId="0" xfId="0" applyFont="1" applyFill="1"/>
    <xf numFmtId="0" fontId="4" fillId="0" borderId="0" xfId="0" applyFont="1" applyFill="1"/>
    <xf numFmtId="2" fontId="5" fillId="0" borderId="0" xfId="0" applyNumberFormat="1" applyFont="1"/>
    <xf numFmtId="0" fontId="9" fillId="0" borderId="0" xfId="0" applyFont="1"/>
    <xf numFmtId="0" fontId="5" fillId="0" borderId="0" xfId="0" applyFont="1" applyFill="1"/>
    <xf numFmtId="0" fontId="10" fillId="0" borderId="0" xfId="0" applyFont="1" applyFill="1"/>
    <xf numFmtId="1" fontId="1" fillId="0" borderId="0" xfId="1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Fill="1"/>
    <xf numFmtId="0" fontId="6" fillId="0" borderId="0" xfId="0" applyFont="1" applyFill="1"/>
    <xf numFmtId="0" fontId="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3" fontId="1" fillId="0" borderId="0" xfId="1" applyNumberFormat="1" applyFon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3" fontId="5" fillId="0" borderId="0" xfId="1" applyNumberFormat="1" applyFont="1" applyFill="1" applyAlignment="1">
      <alignment horizontal="center"/>
    </xf>
    <xf numFmtId="9" fontId="1" fillId="0" borderId="0" xfId="1" applyFont="1" applyFill="1" applyBorder="1" applyAlignment="1">
      <alignment horizontal="center"/>
    </xf>
    <xf numFmtId="9" fontId="5" fillId="0" borderId="0" xfId="1" applyFont="1" applyFill="1" applyAlignment="1">
      <alignment horizontal="center"/>
    </xf>
    <xf numFmtId="9" fontId="5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3" fontId="4" fillId="0" borderId="0" xfId="0" applyNumberFormat="1" applyFont="1" applyFill="1"/>
    <xf numFmtId="9" fontId="4" fillId="0" borderId="0" xfId="1" applyFont="1" applyAlignment="1">
      <alignment horizontal="center"/>
    </xf>
    <xf numFmtId="0" fontId="11" fillId="0" borderId="0" xfId="0" applyFont="1"/>
    <xf numFmtId="2" fontId="4" fillId="0" borderId="0" xfId="0" applyNumberFormat="1" applyFont="1" applyAlignment="1">
      <alignment horizontal="center"/>
    </xf>
    <xf numFmtId="0" fontId="4" fillId="0" borderId="0" xfId="0" applyFont="1" applyBorder="1"/>
    <xf numFmtId="0" fontId="11" fillId="0" borderId="0" xfId="0" applyFont="1" applyFill="1"/>
    <xf numFmtId="9" fontId="11" fillId="0" borderId="0" xfId="1" applyFont="1" applyFill="1" applyAlignment="1">
      <alignment horizontal="center"/>
    </xf>
    <xf numFmtId="3" fontId="11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left" vertical="center" readingOrder="1"/>
    </xf>
    <xf numFmtId="9" fontId="4" fillId="0" borderId="0" xfId="1" applyFont="1" applyFill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4" fillId="0" borderId="0" xfId="0" applyFont="1" applyFill="1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2" fontId="1" fillId="0" borderId="0" xfId="0" applyNumberFormat="1" applyFont="1"/>
    <xf numFmtId="3" fontId="15" fillId="0" borderId="0" xfId="0" applyNumberFormat="1" applyFont="1" applyAlignment="1">
      <alignment horizontal="center"/>
    </xf>
    <xf numFmtId="9" fontId="15" fillId="0" borderId="0" xfId="0" applyNumberFormat="1" applyFont="1" applyAlignment="1">
      <alignment horizontal="center"/>
    </xf>
    <xf numFmtId="0" fontId="16" fillId="0" borderId="0" xfId="0" applyFont="1"/>
    <xf numFmtId="1" fontId="15" fillId="0" borderId="0" xfId="0" applyNumberFormat="1" applyFont="1" applyAlignment="1">
      <alignment horizontal="center"/>
    </xf>
    <xf numFmtId="9" fontId="15" fillId="0" borderId="0" xfId="0" applyNumberFormat="1" applyFont="1" applyFill="1" applyAlignment="1">
      <alignment horizontal="center" readingOrder="1"/>
    </xf>
    <xf numFmtId="9" fontId="15" fillId="0" borderId="0" xfId="1" applyFont="1" applyAlignment="1">
      <alignment horizontal="center"/>
    </xf>
    <xf numFmtId="1" fontId="15" fillId="0" borderId="0" xfId="1" applyNumberFormat="1" applyFont="1" applyAlignment="1">
      <alignment horizontal="center"/>
    </xf>
    <xf numFmtId="9" fontId="15" fillId="0" borderId="0" xfId="1" applyFont="1" applyFill="1" applyAlignment="1">
      <alignment horizontal="center"/>
    </xf>
    <xf numFmtId="3" fontId="15" fillId="0" borderId="0" xfId="1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1" fillId="0" borderId="0" xfId="0" applyFont="1"/>
    <xf numFmtId="166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7" fillId="0" borderId="0" xfId="0" applyFont="1"/>
    <xf numFmtId="0" fontId="13" fillId="0" borderId="0" xfId="0" applyFont="1" applyFill="1" applyBorder="1" applyAlignment="1">
      <alignment horizontal="center"/>
    </xf>
    <xf numFmtId="0" fontId="0" fillId="0" borderId="0" xfId="0" applyFill="1" applyBorder="1"/>
    <xf numFmtId="0" fontId="4" fillId="0" borderId="0" xfId="0" applyFont="1" applyFill="1" applyBorder="1"/>
    <xf numFmtId="0" fontId="11" fillId="0" borderId="0" xfId="0" applyFont="1" applyAlignment="1">
      <alignment horizontal="left"/>
    </xf>
    <xf numFmtId="0" fontId="13" fillId="0" borderId="0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Market share without Me-Too and Recombinant competition</c:v>
          </c:tx>
          <c:spPr>
            <a:ln w="28575">
              <a:noFill/>
            </a:ln>
          </c:spPr>
          <c:xVal>
            <c:numRef>
              <c:f>Output!$B$24:$AA$24</c:f>
              <c:numCache>
                <c:formatCode>0</c:formatCode>
                <c:ptCount val="2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</c:numCache>
            </c:numRef>
          </c:xVal>
          <c:yVal>
            <c:numRef>
              <c:f>Output!$B$25:$AA$25</c:f>
              <c:numCache>
                <c:formatCode>0%</c:formatCode>
                <c:ptCount val="2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1-4173-9CB3-63AE84C8F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831160"/>
        <c:axId val="1"/>
      </c:scatterChart>
      <c:valAx>
        <c:axId val="453831160"/>
        <c:scaling>
          <c:orientation val="minMax"/>
          <c:max val="2045"/>
          <c:min val="2020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  <c:majorUnit val="5"/>
      </c:valAx>
      <c:valAx>
        <c:axId val="1"/>
        <c:scaling>
          <c:orientation val="minMax"/>
          <c:max val="0.70000000000000007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53831160"/>
        <c:crosses val="autoZero"/>
        <c:crossBetween val="midCat"/>
        <c:majorUnit val="0.1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Me-Too impact to share without Orphan Drug Status</c:v>
          </c:tx>
          <c:spPr>
            <a:ln w="28575">
              <a:noFill/>
            </a:ln>
          </c:spPr>
          <c:xVal>
            <c:numRef>
              <c:f>Output!$B$24:$AA$24</c:f>
              <c:numCache>
                <c:formatCode>0</c:formatCode>
                <c:ptCount val="2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</c:numCache>
            </c:numRef>
          </c:xVal>
          <c:yVal>
            <c:numRef>
              <c:f>Output!$B$31:$AA$31</c:f>
              <c:numCache>
                <c:formatCode>0%</c:formatCode>
                <c:ptCount val="2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8-400D-9315-E5F699578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2676072"/>
        <c:axId val="1"/>
      </c:scatterChart>
      <c:valAx>
        <c:axId val="452676072"/>
        <c:scaling>
          <c:orientation val="minMax"/>
          <c:max val="2045"/>
          <c:min val="2020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  <c:majorUnit val="5"/>
      </c:valAx>
      <c:valAx>
        <c:axId val="1"/>
        <c:scaling>
          <c:orientation val="minMax"/>
          <c:max val="0.70000000000000007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52676072"/>
        <c:crosses val="autoZero"/>
        <c:crossBetween val="midCat"/>
        <c:majorUnit val="0.1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Me-Too impact to share with Orphan Drug Status</c:v>
          </c:tx>
          <c:spPr>
            <a:ln w="28575">
              <a:noFill/>
            </a:ln>
          </c:spPr>
          <c:xVal>
            <c:numRef>
              <c:f>Output!$B$24:$AA$24</c:f>
              <c:numCache>
                <c:formatCode>0</c:formatCode>
                <c:ptCount val="2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</c:numCache>
            </c:numRef>
          </c:xVal>
          <c:yVal>
            <c:numRef>
              <c:f>Output!$B$32:$AA$32</c:f>
              <c:numCache>
                <c:formatCode>0%</c:formatCode>
                <c:ptCount val="2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39-460E-9C23-673037711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799192"/>
        <c:axId val="1"/>
      </c:scatterChart>
      <c:valAx>
        <c:axId val="449799192"/>
        <c:scaling>
          <c:orientation val="minMax"/>
          <c:max val="2045"/>
          <c:min val="2020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  <c:majorUnit val="5"/>
      </c:valAx>
      <c:valAx>
        <c:axId val="1"/>
        <c:scaling>
          <c:orientation val="minMax"/>
          <c:max val="0.70000000000000007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49799192"/>
        <c:crosses val="autoZero"/>
        <c:crossBetween val="midCat"/>
        <c:majorUnit val="0.1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Recombinant impact to share</c:v>
          </c:tx>
          <c:spPr>
            <a:ln w="28575">
              <a:noFill/>
            </a:ln>
          </c:spPr>
          <c:xVal>
            <c:numRef>
              <c:f>Output!$B$24:$AA$24</c:f>
              <c:numCache>
                <c:formatCode>0</c:formatCode>
                <c:ptCount val="2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</c:numCache>
            </c:numRef>
          </c:xVal>
          <c:yVal>
            <c:numRef>
              <c:f>Output!$B$35:$AA$35</c:f>
              <c:numCache>
                <c:formatCode>0%</c:formatCode>
                <c:ptCount val="2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5F-40BF-B3AA-B52D75F2B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798536"/>
        <c:axId val="1"/>
      </c:scatterChart>
      <c:valAx>
        <c:axId val="449798536"/>
        <c:scaling>
          <c:orientation val="minMax"/>
          <c:max val="2045"/>
          <c:min val="2020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  <c:majorUnit val="5"/>
      </c:val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49798536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Market Share with competition</c:v>
          </c:tx>
          <c:spPr>
            <a:ln w="28575">
              <a:noFill/>
            </a:ln>
          </c:spPr>
          <c:xVal>
            <c:numRef>
              <c:f>Output!$B$24:$AA$24</c:f>
              <c:numCache>
                <c:formatCode>0</c:formatCode>
                <c:ptCount val="2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</c:numCache>
            </c:numRef>
          </c:xVal>
          <c:yVal>
            <c:numRef>
              <c:f>Output!$B$45:$AA$45</c:f>
              <c:numCache>
                <c:formatCode>0%</c:formatCode>
                <c:ptCount val="2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2D-450B-950C-328F6831C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736312"/>
        <c:axId val="1"/>
      </c:scatterChart>
      <c:valAx>
        <c:axId val="448736312"/>
        <c:scaling>
          <c:orientation val="minMax"/>
          <c:max val="2045"/>
          <c:min val="2020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  <c:majorUnit val="5"/>
      </c:valAx>
      <c:valAx>
        <c:axId val="1"/>
        <c:scaling>
          <c:orientation val="minMax"/>
          <c:max val="0.70000000000000007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48736312"/>
        <c:crosses val="autoZero"/>
        <c:crossBetween val="midCat"/>
        <c:majorUnit val="0.1"/>
      </c:valAx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9525</xdr:colOff>
      <xdr:row>4</xdr:row>
      <xdr:rowOff>28575</xdr:rowOff>
    </xdr:from>
    <xdr:to>
      <xdr:col>35</xdr:col>
      <xdr:colOff>238125</xdr:colOff>
      <xdr:row>18</xdr:row>
      <xdr:rowOff>114300</xdr:rowOff>
    </xdr:to>
    <xdr:graphicFrame macro="">
      <xdr:nvGraphicFramePr>
        <xdr:cNvPr id="171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609600</xdr:colOff>
      <xdr:row>18</xdr:row>
      <xdr:rowOff>123825</xdr:rowOff>
    </xdr:from>
    <xdr:to>
      <xdr:col>35</xdr:col>
      <xdr:colOff>257175</xdr:colOff>
      <xdr:row>27</xdr:row>
      <xdr:rowOff>9525</xdr:rowOff>
    </xdr:to>
    <xdr:graphicFrame macro="">
      <xdr:nvGraphicFramePr>
        <xdr:cNvPr id="171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590550</xdr:colOff>
      <xdr:row>27</xdr:row>
      <xdr:rowOff>19050</xdr:rowOff>
    </xdr:from>
    <xdr:to>
      <xdr:col>35</xdr:col>
      <xdr:colOff>266700</xdr:colOff>
      <xdr:row>41</xdr:row>
      <xdr:rowOff>104775</xdr:rowOff>
    </xdr:to>
    <xdr:graphicFrame macro="">
      <xdr:nvGraphicFramePr>
        <xdr:cNvPr id="171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581025</xdr:colOff>
      <xdr:row>41</xdr:row>
      <xdr:rowOff>104775</xdr:rowOff>
    </xdr:from>
    <xdr:to>
      <xdr:col>35</xdr:col>
      <xdr:colOff>276225</xdr:colOff>
      <xdr:row>55</xdr:row>
      <xdr:rowOff>180975</xdr:rowOff>
    </xdr:to>
    <xdr:graphicFrame macro="">
      <xdr:nvGraphicFramePr>
        <xdr:cNvPr id="171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266700</xdr:colOff>
      <xdr:row>4</xdr:row>
      <xdr:rowOff>28575</xdr:rowOff>
    </xdr:from>
    <xdr:to>
      <xdr:col>42</xdr:col>
      <xdr:colOff>571500</xdr:colOff>
      <xdr:row>18</xdr:row>
      <xdr:rowOff>104775</xdr:rowOff>
    </xdr:to>
    <xdr:graphicFrame macro="">
      <xdr:nvGraphicFramePr>
        <xdr:cNvPr id="171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70"/>
  <sheetViews>
    <sheetView zoomScaleNormal="100" workbookViewId="0">
      <selection activeCell="G10" sqref="G10"/>
    </sheetView>
  </sheetViews>
  <sheetFormatPr defaultRowHeight="15" x14ac:dyDescent="0.25"/>
  <cols>
    <col min="1" max="1" width="53.140625" style="10" bestFit="1" customWidth="1"/>
    <col min="2" max="2" width="18" style="10" bestFit="1" customWidth="1"/>
    <col min="3" max="3" width="23.7109375" style="10" bestFit="1" customWidth="1"/>
    <col min="4" max="4" width="9.42578125" style="10" customWidth="1"/>
    <col min="5" max="5" width="26.5703125" style="10" bestFit="1" customWidth="1"/>
    <col min="6" max="6" width="6.42578125" style="10" bestFit="1" customWidth="1"/>
    <col min="7" max="7" width="10.140625" style="19" bestFit="1" customWidth="1"/>
    <col min="8" max="9" width="7.42578125" style="19" bestFit="1" customWidth="1"/>
    <col min="10" max="13" width="5.5703125" style="10" bestFit="1" customWidth="1"/>
    <col min="14" max="17" width="5.42578125" style="10" customWidth="1"/>
    <col min="18" max="19" width="9.140625" style="10"/>
    <col min="20" max="72" width="9.140625" style="17"/>
    <col min="73" max="16384" width="9.140625" style="10"/>
  </cols>
  <sheetData>
    <row r="1" spans="1:9" ht="16.5" x14ac:dyDescent="0.3">
      <c r="A1" s="42" t="s">
        <v>136</v>
      </c>
      <c r="B1" s="42" t="s">
        <v>137</v>
      </c>
      <c r="C1" s="42" t="s">
        <v>138</v>
      </c>
      <c r="D1" s="42" t="s">
        <v>139</v>
      </c>
      <c r="E1" s="42" t="s">
        <v>140</v>
      </c>
      <c r="F1" s="42" t="s">
        <v>141</v>
      </c>
      <c r="G1" s="42" t="s">
        <v>142</v>
      </c>
      <c r="H1" s="42" t="s">
        <v>143</v>
      </c>
      <c r="I1" s="42" t="s">
        <v>144</v>
      </c>
    </row>
    <row r="2" spans="1:9" s="18" customFormat="1" ht="15.75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7</v>
      </c>
      <c r="F2" s="18" t="s">
        <v>8</v>
      </c>
      <c r="G2" s="20"/>
      <c r="H2" s="20"/>
      <c r="I2" s="20"/>
    </row>
    <row r="3" spans="1:9" s="13" customFormat="1" ht="13.5" x14ac:dyDescent="0.25">
      <c r="A3" s="13" t="s">
        <v>5</v>
      </c>
      <c r="C3" s="14" t="s">
        <v>6</v>
      </c>
      <c r="D3" s="15" t="str">
        <f>INDEX(G3:H3,F3)</f>
        <v>Develop</v>
      </c>
      <c r="E3" s="2" t="str">
        <f>C3&amp;"SW"</f>
        <v>StrategySW</v>
      </c>
      <c r="F3" s="16">
        <v>2</v>
      </c>
      <c r="G3" s="16" t="s">
        <v>30</v>
      </c>
      <c r="H3" s="16" t="s">
        <v>31</v>
      </c>
      <c r="I3" s="16"/>
    </row>
    <row r="4" spans="1:9" s="13" customFormat="1" ht="13.5" x14ac:dyDescent="0.25">
      <c r="C4" s="14"/>
      <c r="D4" s="15"/>
      <c r="E4" s="2"/>
      <c r="F4" s="16"/>
      <c r="G4" s="16"/>
      <c r="H4" s="16"/>
      <c r="I4" s="16"/>
    </row>
    <row r="5" spans="1:9" s="18" customFormat="1" ht="15.75" x14ac:dyDescent="0.25">
      <c r="A5" s="18" t="s">
        <v>0</v>
      </c>
      <c r="B5" s="18" t="s">
        <v>1</v>
      </c>
      <c r="C5" s="18" t="s">
        <v>2</v>
      </c>
      <c r="D5" s="18" t="s">
        <v>3</v>
      </c>
      <c r="E5" s="18" t="s">
        <v>7</v>
      </c>
      <c r="F5" s="18" t="s">
        <v>8</v>
      </c>
      <c r="G5" s="20" t="s">
        <v>9</v>
      </c>
      <c r="H5" s="20" t="s">
        <v>10</v>
      </c>
      <c r="I5" s="20" t="s">
        <v>11</v>
      </c>
    </row>
    <row r="6" spans="1:9" ht="15.75" x14ac:dyDescent="0.25">
      <c r="A6" s="18" t="s">
        <v>86</v>
      </c>
      <c r="B6" s="13"/>
      <c r="C6" s="14"/>
      <c r="D6" s="15"/>
      <c r="E6" s="2"/>
      <c r="F6" s="16"/>
      <c r="G6" s="22"/>
      <c r="H6" s="22"/>
      <c r="I6" s="22"/>
    </row>
    <row r="7" spans="1:9" x14ac:dyDescent="0.25">
      <c r="A7" s="13" t="s">
        <v>87</v>
      </c>
      <c r="B7" s="13" t="s">
        <v>88</v>
      </c>
      <c r="C7" s="14" t="s">
        <v>89</v>
      </c>
      <c r="D7" s="15">
        <f>INDEX(G7:I7,F7)</f>
        <v>0</v>
      </c>
      <c r="E7" s="2" t="str">
        <f>C7&amp;"SW"</f>
        <v>FacilitySW</v>
      </c>
      <c r="F7" s="16">
        <v>2</v>
      </c>
      <c r="G7" s="23"/>
      <c r="H7" s="23"/>
      <c r="I7" s="23"/>
    </row>
    <row r="8" spans="1:9" x14ac:dyDescent="0.25">
      <c r="A8" s="13" t="s">
        <v>133</v>
      </c>
      <c r="B8" s="13" t="s">
        <v>64</v>
      </c>
      <c r="C8" s="14" t="s">
        <v>121</v>
      </c>
      <c r="D8" s="15">
        <f>INDEX(G8:I8,F8)</f>
        <v>0</v>
      </c>
      <c r="E8" s="2" t="str">
        <f>C8&amp;"SW"</f>
        <v>COGSSW</v>
      </c>
      <c r="F8" s="16">
        <v>2</v>
      </c>
      <c r="G8" s="23"/>
      <c r="H8" s="23"/>
      <c r="I8" s="23"/>
    </row>
    <row r="9" spans="1:9" ht="15.75" x14ac:dyDescent="0.25">
      <c r="A9" s="18" t="s">
        <v>101</v>
      </c>
      <c r="B9" s="13"/>
      <c r="C9" s="14"/>
      <c r="D9" s="15"/>
      <c r="E9" s="2"/>
      <c r="F9" s="16"/>
      <c r="G9" s="22"/>
      <c r="H9" s="22"/>
      <c r="I9" s="22"/>
    </row>
    <row r="10" spans="1:9" x14ac:dyDescent="0.25">
      <c r="A10" s="13" t="s">
        <v>100</v>
      </c>
      <c r="B10" s="13"/>
      <c r="C10" s="14" t="s">
        <v>91</v>
      </c>
      <c r="D10" s="15">
        <f>INDEX(G10:I10,F10)</f>
        <v>0</v>
      </c>
      <c r="E10" s="2" t="str">
        <f>C10&amp;"SW"</f>
        <v>LaunchSW</v>
      </c>
      <c r="F10" s="16">
        <v>2</v>
      </c>
      <c r="G10" s="23"/>
      <c r="H10" s="23"/>
      <c r="I10" s="23"/>
    </row>
    <row r="11" spans="1:9" ht="15.75" x14ac:dyDescent="0.25">
      <c r="A11" s="18" t="s">
        <v>16</v>
      </c>
      <c r="B11" s="13"/>
      <c r="C11" s="14"/>
      <c r="D11" s="15"/>
      <c r="E11" s="2"/>
      <c r="F11" s="16"/>
      <c r="G11" s="23"/>
      <c r="H11" s="23"/>
      <c r="I11" s="23"/>
    </row>
    <row r="12" spans="1:9" x14ac:dyDescent="0.25">
      <c r="A12" s="13" t="s">
        <v>36</v>
      </c>
      <c r="B12" s="13" t="s">
        <v>35</v>
      </c>
      <c r="C12" s="14" t="s">
        <v>38</v>
      </c>
      <c r="D12" s="21">
        <f t="shared" ref="D12:D25" si="0">INDEX(G12:I12,F12)</f>
        <v>0</v>
      </c>
      <c r="E12" s="2" t="str">
        <f t="shared" ref="E12:E43" si="1">C12&amp;"SW"</f>
        <v>PAOUSASW</v>
      </c>
      <c r="F12" s="16">
        <v>2</v>
      </c>
      <c r="G12" s="24"/>
      <c r="H12" s="24"/>
      <c r="I12" s="24"/>
    </row>
    <row r="13" spans="1:9" x14ac:dyDescent="0.25">
      <c r="A13" s="13" t="s">
        <v>40</v>
      </c>
      <c r="B13" s="13" t="s">
        <v>37</v>
      </c>
      <c r="C13" s="14" t="s">
        <v>43</v>
      </c>
      <c r="D13" s="25">
        <f t="shared" si="0"/>
        <v>0</v>
      </c>
      <c r="E13" s="2" t="str">
        <f t="shared" si="1"/>
        <v>PAOCNDSW</v>
      </c>
      <c r="F13" s="16">
        <v>2</v>
      </c>
      <c r="G13" s="26"/>
      <c r="H13" s="26"/>
      <c r="I13" s="26"/>
    </row>
    <row r="14" spans="1:9" x14ac:dyDescent="0.25">
      <c r="A14" s="13" t="s">
        <v>41</v>
      </c>
      <c r="B14" s="13" t="s">
        <v>37</v>
      </c>
      <c r="C14" s="14" t="s">
        <v>44</v>
      </c>
      <c r="D14" s="25">
        <f t="shared" si="0"/>
        <v>0</v>
      </c>
      <c r="E14" s="2" t="str">
        <f t="shared" si="1"/>
        <v>PAOEUSW</v>
      </c>
      <c r="F14" s="16">
        <v>2</v>
      </c>
      <c r="G14" s="26"/>
      <c r="H14" s="26"/>
      <c r="I14" s="26"/>
    </row>
    <row r="15" spans="1:9" x14ac:dyDescent="0.25">
      <c r="A15" s="13" t="s">
        <v>42</v>
      </c>
      <c r="B15" s="13" t="s">
        <v>37</v>
      </c>
      <c r="C15" s="14" t="s">
        <v>45</v>
      </c>
      <c r="D15" s="25">
        <f t="shared" si="0"/>
        <v>0</v>
      </c>
      <c r="E15" s="2" t="str">
        <f t="shared" si="1"/>
        <v>PAOJPNSW</v>
      </c>
      <c r="F15" s="16">
        <v>2</v>
      </c>
      <c r="G15" s="26"/>
      <c r="H15" s="26"/>
      <c r="I15" s="26"/>
    </row>
    <row r="16" spans="1:9" x14ac:dyDescent="0.25">
      <c r="A16" s="13" t="s">
        <v>135</v>
      </c>
      <c r="B16" s="13" t="s">
        <v>4</v>
      </c>
      <c r="C16" s="14" t="s">
        <v>39</v>
      </c>
      <c r="D16" s="25">
        <f t="shared" si="0"/>
        <v>0</v>
      </c>
      <c r="E16" s="2" t="str">
        <f t="shared" si="1"/>
        <v>PAOCAGRSW</v>
      </c>
      <c r="F16" s="16">
        <v>2</v>
      </c>
      <c r="G16" s="26"/>
      <c r="H16" s="26"/>
      <c r="I16" s="26"/>
    </row>
    <row r="17" spans="1:18" x14ac:dyDescent="0.25">
      <c r="A17" s="13" t="s">
        <v>122</v>
      </c>
      <c r="B17" s="13" t="s">
        <v>4</v>
      </c>
      <c r="C17" s="14" t="s">
        <v>127</v>
      </c>
      <c r="D17" s="25">
        <f t="shared" si="0"/>
        <v>0</v>
      </c>
      <c r="E17" s="2" t="str">
        <f t="shared" si="1"/>
        <v>ClassShareInitialUSASW</v>
      </c>
      <c r="F17" s="16">
        <v>2</v>
      </c>
      <c r="G17" s="26"/>
      <c r="H17" s="26"/>
      <c r="I17" s="26"/>
    </row>
    <row r="18" spans="1:18" x14ac:dyDescent="0.25">
      <c r="A18" s="13" t="s">
        <v>123</v>
      </c>
      <c r="B18" s="13" t="s">
        <v>4</v>
      </c>
      <c r="C18" s="14" t="s">
        <v>128</v>
      </c>
      <c r="D18" s="25">
        <f t="shared" si="0"/>
        <v>0</v>
      </c>
      <c r="E18" s="2" t="str">
        <f t="shared" si="1"/>
        <v>ClassShareInitialCNDSW</v>
      </c>
      <c r="F18" s="16">
        <v>2</v>
      </c>
      <c r="G18" s="26"/>
      <c r="H18" s="26"/>
      <c r="I18" s="26"/>
    </row>
    <row r="19" spans="1:18" x14ac:dyDescent="0.25">
      <c r="A19" s="13" t="s">
        <v>124</v>
      </c>
      <c r="B19" s="13" t="s">
        <v>4</v>
      </c>
      <c r="C19" s="14" t="s">
        <v>129</v>
      </c>
      <c r="D19" s="25">
        <f t="shared" si="0"/>
        <v>0</v>
      </c>
      <c r="E19" s="2" t="str">
        <f t="shared" si="1"/>
        <v>ClassShareInitialEUSW</v>
      </c>
      <c r="F19" s="16">
        <v>2</v>
      </c>
      <c r="G19" s="26"/>
      <c r="H19" s="26"/>
      <c r="I19" s="26"/>
    </row>
    <row r="20" spans="1:18" x14ac:dyDescent="0.25">
      <c r="A20" s="13" t="s">
        <v>125</v>
      </c>
      <c r="B20" s="13"/>
      <c r="C20" s="14" t="s">
        <v>130</v>
      </c>
      <c r="D20" s="25">
        <f t="shared" si="0"/>
        <v>0</v>
      </c>
      <c r="E20" s="2" t="str">
        <f t="shared" si="1"/>
        <v>ClassShareInitialJPNSW</v>
      </c>
      <c r="F20" s="16">
        <v>2</v>
      </c>
      <c r="G20" s="26"/>
      <c r="H20" s="26"/>
      <c r="I20" s="26"/>
    </row>
    <row r="21" spans="1:18" x14ac:dyDescent="0.25">
      <c r="A21" s="13" t="s">
        <v>56</v>
      </c>
      <c r="B21" s="13" t="s">
        <v>4</v>
      </c>
      <c r="C21" s="14" t="s">
        <v>49</v>
      </c>
      <c r="D21" s="25">
        <f t="shared" si="0"/>
        <v>0</v>
      </c>
      <c r="E21" s="2" t="str">
        <f t="shared" si="1"/>
        <v>PeakClassShareUSASW</v>
      </c>
      <c r="F21" s="16">
        <v>2</v>
      </c>
      <c r="G21" s="26"/>
      <c r="H21" s="26"/>
      <c r="I21" s="26"/>
      <c r="R21" s="37"/>
    </row>
    <row r="22" spans="1:18" x14ac:dyDescent="0.25">
      <c r="A22" s="13" t="s">
        <v>46</v>
      </c>
      <c r="B22" s="13" t="s">
        <v>4</v>
      </c>
      <c r="C22" s="14" t="s">
        <v>50</v>
      </c>
      <c r="D22" s="25">
        <f t="shared" si="0"/>
        <v>0</v>
      </c>
      <c r="E22" s="2" t="str">
        <f t="shared" si="1"/>
        <v>PeakClassShareCNDSW</v>
      </c>
      <c r="F22" s="16">
        <v>2</v>
      </c>
      <c r="G22" s="26"/>
      <c r="H22" s="26"/>
      <c r="I22" s="26"/>
    </row>
    <row r="23" spans="1:18" x14ac:dyDescent="0.25">
      <c r="A23" s="13" t="s">
        <v>47</v>
      </c>
      <c r="B23" s="13" t="s">
        <v>4</v>
      </c>
      <c r="C23" s="14" t="s">
        <v>51</v>
      </c>
      <c r="D23" s="25">
        <f t="shared" si="0"/>
        <v>0</v>
      </c>
      <c r="E23" s="2" t="str">
        <f t="shared" si="1"/>
        <v>PeakClassShareEUSW</v>
      </c>
      <c r="F23" s="16">
        <v>2</v>
      </c>
      <c r="G23" s="26"/>
      <c r="H23" s="26"/>
      <c r="I23" s="26"/>
    </row>
    <row r="24" spans="1:18" x14ac:dyDescent="0.25">
      <c r="A24" s="13" t="s">
        <v>48</v>
      </c>
      <c r="B24" s="13" t="s">
        <v>4</v>
      </c>
      <c r="C24" s="14" t="s">
        <v>52</v>
      </c>
      <c r="D24" s="25">
        <f>INDEX(G24:I24,F24)</f>
        <v>0</v>
      </c>
      <c r="E24" s="2" t="str">
        <f t="shared" si="1"/>
        <v>PeakClassShareJPNSW</v>
      </c>
      <c r="F24" s="16">
        <v>2</v>
      </c>
      <c r="G24" s="26"/>
      <c r="H24" s="26"/>
      <c r="I24" s="26"/>
      <c r="R24" s="36"/>
    </row>
    <row r="25" spans="1:18" x14ac:dyDescent="0.25">
      <c r="A25" s="13" t="s">
        <v>53</v>
      </c>
      <c r="B25" s="13" t="s">
        <v>20</v>
      </c>
      <c r="C25" s="14" t="s">
        <v>54</v>
      </c>
      <c r="D25" s="15">
        <f t="shared" si="0"/>
        <v>0</v>
      </c>
      <c r="E25" s="2" t="str">
        <f t="shared" si="1"/>
        <v>RampUpSW</v>
      </c>
      <c r="F25" s="16">
        <v>2</v>
      </c>
      <c r="G25" s="23"/>
      <c r="H25" s="23"/>
      <c r="I25" s="23"/>
      <c r="N25" s="38"/>
    </row>
    <row r="26" spans="1:18" x14ac:dyDescent="0.25">
      <c r="A26" s="13" t="s">
        <v>55</v>
      </c>
      <c r="B26" s="13" t="s">
        <v>4</v>
      </c>
      <c r="C26" s="14" t="s">
        <v>58</v>
      </c>
      <c r="D26" s="25">
        <f t="shared" ref="D26:D34" si="2">INDEX(G26:I26,F26)</f>
        <v>0</v>
      </c>
      <c r="E26" s="2" t="str">
        <f t="shared" si="1"/>
        <v>PeakProductShareUSASW</v>
      </c>
      <c r="F26" s="16">
        <v>2</v>
      </c>
      <c r="G26" s="26"/>
      <c r="H26" s="26"/>
      <c r="I26" s="26"/>
      <c r="K26" s="26"/>
      <c r="L26" s="26"/>
      <c r="M26" s="26"/>
      <c r="N26" s="37"/>
      <c r="O26" s="26"/>
      <c r="P26" s="26"/>
      <c r="Q26" s="26"/>
    </row>
    <row r="27" spans="1:18" x14ac:dyDescent="0.25">
      <c r="A27" s="13" t="s">
        <v>59</v>
      </c>
      <c r="B27" s="13" t="s">
        <v>4</v>
      </c>
      <c r="C27" s="14" t="s">
        <v>62</v>
      </c>
      <c r="D27" s="25">
        <f t="shared" si="2"/>
        <v>0</v>
      </c>
      <c r="E27" s="2" t="str">
        <f t="shared" si="1"/>
        <v>PeakProductShareCNDSW</v>
      </c>
      <c r="F27" s="16">
        <v>2</v>
      </c>
      <c r="G27" s="26"/>
      <c r="H27" s="26"/>
      <c r="I27" s="26"/>
      <c r="P27" s="36"/>
      <c r="Q27" s="36"/>
    </row>
    <row r="28" spans="1:18" x14ac:dyDescent="0.25">
      <c r="A28" s="13" t="s">
        <v>60</v>
      </c>
      <c r="B28" s="13" t="s">
        <v>4</v>
      </c>
      <c r="C28" s="14" t="s">
        <v>63</v>
      </c>
      <c r="D28" s="25">
        <f t="shared" si="2"/>
        <v>0</v>
      </c>
      <c r="E28" s="2" t="str">
        <f t="shared" si="1"/>
        <v>PeakProductShareEUSW</v>
      </c>
      <c r="F28" s="16">
        <v>2</v>
      </c>
      <c r="G28" s="26"/>
      <c r="H28" s="26"/>
      <c r="I28" s="26"/>
      <c r="P28" s="36"/>
      <c r="Q28" s="36"/>
    </row>
    <row r="29" spans="1:18" x14ac:dyDescent="0.25">
      <c r="A29" s="13" t="s">
        <v>61</v>
      </c>
      <c r="B29" s="13" t="s">
        <v>4</v>
      </c>
      <c r="C29" s="14" t="s">
        <v>57</v>
      </c>
      <c r="D29" s="25">
        <f t="shared" si="2"/>
        <v>0</v>
      </c>
      <c r="E29" s="2" t="str">
        <f t="shared" si="1"/>
        <v>PeakProductShareJPNSW</v>
      </c>
      <c r="F29" s="16">
        <v>2</v>
      </c>
      <c r="G29" s="26"/>
      <c r="H29" s="26"/>
      <c r="I29" s="26"/>
      <c r="L29" s="36"/>
      <c r="M29" s="36"/>
      <c r="N29" s="36"/>
      <c r="P29" s="36"/>
      <c r="Q29" s="36"/>
    </row>
    <row r="30" spans="1:18" x14ac:dyDescent="0.25">
      <c r="A30" s="13" t="s">
        <v>108</v>
      </c>
      <c r="B30" s="13" t="s">
        <v>64</v>
      </c>
      <c r="C30" s="14" t="s">
        <v>65</v>
      </c>
      <c r="D30" s="21">
        <f t="shared" si="2"/>
        <v>0</v>
      </c>
      <c r="E30" s="2" t="str">
        <f t="shared" si="1"/>
        <v>PriceUSASW</v>
      </c>
      <c r="F30" s="16">
        <v>2</v>
      </c>
      <c r="G30" s="22"/>
      <c r="H30" s="22"/>
      <c r="I30" s="22"/>
      <c r="K30" s="22"/>
      <c r="L30" s="22"/>
      <c r="M30" s="22"/>
      <c r="N30" s="38"/>
      <c r="O30" s="22"/>
      <c r="P30" s="22"/>
      <c r="Q30" s="22"/>
    </row>
    <row r="31" spans="1:18" x14ac:dyDescent="0.25">
      <c r="A31" s="13" t="s">
        <v>109</v>
      </c>
      <c r="B31" s="13" t="s">
        <v>64</v>
      </c>
      <c r="C31" s="14" t="s">
        <v>66</v>
      </c>
      <c r="D31" s="21">
        <f t="shared" si="2"/>
        <v>0</v>
      </c>
      <c r="E31" s="2" t="str">
        <f t="shared" si="1"/>
        <v>PriceCNDSW</v>
      </c>
      <c r="F31" s="16">
        <v>2</v>
      </c>
      <c r="G31" s="22"/>
      <c r="H31" s="22"/>
      <c r="I31" s="22"/>
    </row>
    <row r="32" spans="1:18" x14ac:dyDescent="0.25">
      <c r="A32" s="13" t="s">
        <v>110</v>
      </c>
      <c r="B32" s="13" t="s">
        <v>64</v>
      </c>
      <c r="C32" s="14" t="s">
        <v>67</v>
      </c>
      <c r="D32" s="21">
        <f t="shared" si="2"/>
        <v>0</v>
      </c>
      <c r="E32" s="2" t="str">
        <f t="shared" si="1"/>
        <v>PriceEUSW</v>
      </c>
      <c r="F32" s="16">
        <v>2</v>
      </c>
      <c r="G32" s="22"/>
      <c r="H32" s="22"/>
      <c r="I32" s="22"/>
    </row>
    <row r="33" spans="1:72" x14ac:dyDescent="0.25">
      <c r="A33" s="13" t="s">
        <v>111</v>
      </c>
      <c r="B33" s="13" t="s">
        <v>64</v>
      </c>
      <c r="C33" s="14" t="s">
        <v>68</v>
      </c>
      <c r="D33" s="21">
        <f t="shared" si="2"/>
        <v>0</v>
      </c>
      <c r="E33" s="2" t="str">
        <f t="shared" si="1"/>
        <v>PriceJPNSW</v>
      </c>
      <c r="F33" s="16">
        <v>2</v>
      </c>
      <c r="G33" s="22"/>
      <c r="H33" s="22"/>
      <c r="I33" s="22"/>
    </row>
    <row r="34" spans="1:72" x14ac:dyDescent="0.25">
      <c r="A34" s="13" t="s">
        <v>134</v>
      </c>
      <c r="B34" s="13" t="s">
        <v>4</v>
      </c>
      <c r="C34" s="14" t="s">
        <v>69</v>
      </c>
      <c r="D34" s="25">
        <f t="shared" si="2"/>
        <v>0</v>
      </c>
      <c r="E34" s="2" t="str">
        <f t="shared" si="1"/>
        <v>PriceCAGRSW</v>
      </c>
      <c r="F34" s="16">
        <v>2</v>
      </c>
      <c r="G34" s="27"/>
      <c r="H34" s="27"/>
      <c r="I34" s="27"/>
    </row>
    <row r="35" spans="1:72" x14ac:dyDescent="0.25">
      <c r="A35" s="13" t="s">
        <v>92</v>
      </c>
      <c r="B35" s="13" t="s">
        <v>13</v>
      </c>
      <c r="C35" s="14" t="s">
        <v>70</v>
      </c>
      <c r="D35" s="15">
        <f>INDEX(G35:I35,F35)</f>
        <v>0</v>
      </c>
      <c r="E35" s="2" t="str">
        <f t="shared" si="1"/>
        <v>MeTooLaunchSW</v>
      </c>
      <c r="F35" s="28">
        <v>2</v>
      </c>
      <c r="G35" s="16"/>
      <c r="H35" s="16"/>
      <c r="I35" s="16"/>
    </row>
    <row r="36" spans="1:72" x14ac:dyDescent="0.25">
      <c r="A36" s="13" t="s">
        <v>80</v>
      </c>
      <c r="B36" s="13" t="s">
        <v>4</v>
      </c>
      <c r="C36" s="14" t="s">
        <v>71</v>
      </c>
      <c r="D36" s="25">
        <f>INDEX(G36:I36,F36)</f>
        <v>0</v>
      </c>
      <c r="E36" s="2" t="str">
        <f t="shared" si="1"/>
        <v>MeTooImpactSW</v>
      </c>
      <c r="F36" s="28">
        <v>2</v>
      </c>
      <c r="G36" s="26"/>
      <c r="H36" s="26"/>
      <c r="I36" s="26"/>
    </row>
    <row r="37" spans="1:72" x14ac:dyDescent="0.25">
      <c r="A37" s="13" t="s">
        <v>72</v>
      </c>
      <c r="B37" s="13"/>
      <c r="C37" s="14" t="s">
        <v>73</v>
      </c>
      <c r="D37" s="25" t="str">
        <f>INDEX(G37:H37,F37)</f>
        <v>success</v>
      </c>
      <c r="E37" s="2" t="str">
        <f t="shared" si="1"/>
        <v>OrphanSuccessSW</v>
      </c>
      <c r="F37" s="28">
        <v>2</v>
      </c>
      <c r="G37" s="26" t="s">
        <v>32</v>
      </c>
      <c r="H37" s="26" t="s">
        <v>33</v>
      </c>
      <c r="I37" s="26"/>
    </row>
    <row r="38" spans="1:72" x14ac:dyDescent="0.25">
      <c r="A38" s="13" t="s">
        <v>98</v>
      </c>
      <c r="B38" s="13" t="s">
        <v>4</v>
      </c>
      <c r="C38" s="14" t="s">
        <v>99</v>
      </c>
      <c r="D38" s="25">
        <f>INDEX(G38:I38,F38)</f>
        <v>0</v>
      </c>
      <c r="E38" s="2" t="str">
        <f>C38&amp;"SW"</f>
        <v>MeTooPostOrphanImpactSW</v>
      </c>
      <c r="F38" s="28">
        <v>2</v>
      </c>
      <c r="G38" s="26"/>
      <c r="H38" s="26"/>
      <c r="I38" s="26"/>
    </row>
    <row r="39" spans="1:72" x14ac:dyDescent="0.25">
      <c r="A39" s="13" t="s">
        <v>74</v>
      </c>
      <c r="B39" s="13" t="s">
        <v>75</v>
      </c>
      <c r="C39" s="14" t="s">
        <v>78</v>
      </c>
      <c r="D39" s="15">
        <f>INDEX(G39:I39,F39)</f>
        <v>0</v>
      </c>
      <c r="E39" s="2" t="str">
        <f t="shared" si="1"/>
        <v>OrphanMktExclusivityUSASW</v>
      </c>
      <c r="F39" s="28">
        <v>2</v>
      </c>
      <c r="G39" s="16"/>
      <c r="H39" s="16"/>
      <c r="I39" s="16"/>
    </row>
    <row r="40" spans="1:72" x14ac:dyDescent="0.25">
      <c r="A40" s="13" t="s">
        <v>76</v>
      </c>
      <c r="B40" s="13" t="s">
        <v>75</v>
      </c>
      <c r="C40" s="14" t="s">
        <v>77</v>
      </c>
      <c r="D40" s="15">
        <f>INDEX(G40:I40,F40)</f>
        <v>0</v>
      </c>
      <c r="E40" s="2" t="str">
        <f t="shared" si="1"/>
        <v>OrphanMktExclusivityEUSW</v>
      </c>
      <c r="F40" s="28">
        <v>2</v>
      </c>
      <c r="G40" s="16"/>
      <c r="H40" s="16"/>
      <c r="I40" s="16"/>
    </row>
    <row r="41" spans="1:72" x14ac:dyDescent="0.25">
      <c r="A41" s="13" t="s">
        <v>79</v>
      </c>
      <c r="B41" s="13"/>
      <c r="C41" s="14" t="s">
        <v>95</v>
      </c>
      <c r="D41" s="21" t="str">
        <f>INDEX(G41:H41,F41)</f>
        <v>success</v>
      </c>
      <c r="E41" s="2" t="str">
        <f t="shared" si="1"/>
        <v>RecombinantSuccessSW</v>
      </c>
      <c r="F41" s="16">
        <v>2</v>
      </c>
      <c r="G41" s="27" t="s">
        <v>32</v>
      </c>
      <c r="H41" s="27" t="s">
        <v>33</v>
      </c>
      <c r="I41" s="27"/>
    </row>
    <row r="42" spans="1:72" x14ac:dyDescent="0.25">
      <c r="A42" s="13" t="s">
        <v>93</v>
      </c>
      <c r="B42" s="13" t="s">
        <v>13</v>
      </c>
      <c r="C42" s="14" t="s">
        <v>96</v>
      </c>
      <c r="D42" s="15">
        <f>INDEX(G42:I42,F42)</f>
        <v>0</v>
      </c>
      <c r="E42" s="2" t="str">
        <f t="shared" si="1"/>
        <v>RecombinantLaunchSW</v>
      </c>
      <c r="F42" s="16">
        <v>2</v>
      </c>
      <c r="G42" s="16"/>
      <c r="H42" s="16"/>
      <c r="I42" s="16"/>
    </row>
    <row r="43" spans="1:72" x14ac:dyDescent="0.25">
      <c r="A43" s="13" t="s">
        <v>81</v>
      </c>
      <c r="B43" s="13" t="s">
        <v>4</v>
      </c>
      <c r="C43" s="14" t="s">
        <v>97</v>
      </c>
      <c r="D43" s="25">
        <f>INDEX(G43:I43,F43)</f>
        <v>0</v>
      </c>
      <c r="E43" s="2" t="str">
        <f t="shared" si="1"/>
        <v>RecombinantImpactSW</v>
      </c>
      <c r="F43" s="28">
        <v>2</v>
      </c>
      <c r="G43" s="26"/>
      <c r="H43" s="26"/>
      <c r="I43" s="26"/>
    </row>
    <row r="44" spans="1:72" ht="15.75" x14ac:dyDescent="0.25">
      <c r="A44" s="18" t="s">
        <v>17</v>
      </c>
      <c r="B44" s="13"/>
      <c r="C44" s="14"/>
      <c r="D44" s="25"/>
      <c r="E44" s="2"/>
      <c r="F44" s="16"/>
      <c r="G44" s="26"/>
      <c r="H44" s="26"/>
      <c r="I44" s="2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</row>
    <row r="45" spans="1:72" x14ac:dyDescent="0.25">
      <c r="A45" s="13" t="s">
        <v>18</v>
      </c>
      <c r="B45" s="13" t="s">
        <v>4</v>
      </c>
      <c r="C45" s="14" t="s">
        <v>14</v>
      </c>
      <c r="D45" s="25">
        <f>INDEX(G45:I45,F45)</f>
        <v>0</v>
      </c>
      <c r="E45" s="2" t="str">
        <f>C45&amp;"SW"</f>
        <v>DiscountSW</v>
      </c>
      <c r="F45" s="16">
        <v>2</v>
      </c>
      <c r="G45" s="26"/>
      <c r="H45" s="26"/>
      <c r="I45" s="2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</row>
    <row r="46" spans="1:72" x14ac:dyDescent="0.25">
      <c r="A46" s="13" t="s">
        <v>19</v>
      </c>
      <c r="B46" s="13" t="s">
        <v>4</v>
      </c>
      <c r="C46" s="14" t="s">
        <v>12</v>
      </c>
      <c r="D46" s="25">
        <f>INDEX(G46:I46,F46)</f>
        <v>0</v>
      </c>
      <c r="E46" s="2" t="str">
        <f>C46&amp;"SW"</f>
        <v>TaxSW</v>
      </c>
      <c r="F46" s="16">
        <v>2</v>
      </c>
      <c r="G46" s="26"/>
      <c r="H46" s="26"/>
      <c r="I46" s="26"/>
    </row>
    <row r="47" spans="1:72" ht="14.25" x14ac:dyDescent="0.2">
      <c r="G47" s="10"/>
      <c r="H47" s="10"/>
      <c r="I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</row>
    <row r="48" spans="1:72" ht="14.25" x14ac:dyDescent="0.2">
      <c r="G48" s="10"/>
      <c r="H48" s="10"/>
      <c r="I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</row>
    <row r="49" spans="7:7" x14ac:dyDescent="0.25">
      <c r="G49" s="10"/>
    </row>
    <row r="66" spans="2:7" x14ac:dyDescent="0.25">
      <c r="B66" s="29"/>
    </row>
    <row r="68" spans="2:7" x14ac:dyDescent="0.25">
      <c r="C68" s="19"/>
      <c r="G68" s="10"/>
    </row>
    <row r="69" spans="2:7" x14ac:dyDescent="0.25">
      <c r="C69" s="30"/>
      <c r="D69" s="31"/>
      <c r="E69" s="31"/>
      <c r="F69" s="31"/>
      <c r="G69" s="31"/>
    </row>
    <row r="70" spans="2:7" x14ac:dyDescent="0.25">
      <c r="C70" s="19"/>
    </row>
  </sheetData>
  <printOptions horizontalCentered="1" verticalCentered="1" gridLines="1"/>
  <pageMargins left="0.5" right="0.5" top="0.5" bottom="0.5" header="0.3" footer="0.3"/>
  <pageSetup scale="78" orientation="landscape" r:id="rId1"/>
  <headerFooter>
    <oddFooter>&amp;L&amp;F          &amp;A&amp;R&amp;D</oddFooter>
  </headerFooter>
  <ignoredErrors>
    <ignoredError sqref="D37 D4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10"/>
  <sheetViews>
    <sheetView tabSelected="1" zoomScaleNormal="100" workbookViewId="0">
      <selection activeCell="A15" sqref="A15"/>
    </sheetView>
  </sheetViews>
  <sheetFormatPr defaultRowHeight="15" x14ac:dyDescent="0.25"/>
  <cols>
    <col min="1" max="1" width="32.5703125" style="69" bestFit="1" customWidth="1"/>
    <col min="2" max="27" width="5.5703125" style="12" bestFit="1" customWidth="1"/>
    <col min="28" max="28" width="15" style="12" bestFit="1" customWidth="1"/>
    <col min="29" max="16384" width="9.140625" style="12"/>
  </cols>
  <sheetData>
    <row r="1" spans="1:72" s="65" customFormat="1" ht="16.5" x14ac:dyDescent="0.3">
      <c r="A1" s="67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</row>
    <row r="2" spans="1:72" x14ac:dyDescent="0.25">
      <c r="A2" s="68" t="s">
        <v>91</v>
      </c>
      <c r="B2" s="4">
        <v>2020</v>
      </c>
      <c r="C2" s="4">
        <f t="shared" ref="C2:AA2" si="0">B2+1</f>
        <v>2021</v>
      </c>
      <c r="D2" s="4">
        <f t="shared" si="0"/>
        <v>2022</v>
      </c>
      <c r="E2" s="4">
        <f t="shared" si="0"/>
        <v>2023</v>
      </c>
      <c r="F2" s="4">
        <f t="shared" si="0"/>
        <v>2024</v>
      </c>
      <c r="G2" s="4">
        <f t="shared" si="0"/>
        <v>2025</v>
      </c>
      <c r="H2" s="4">
        <f t="shared" si="0"/>
        <v>2026</v>
      </c>
      <c r="I2" s="4">
        <f t="shared" si="0"/>
        <v>2027</v>
      </c>
      <c r="J2" s="4">
        <f t="shared" si="0"/>
        <v>2028</v>
      </c>
      <c r="K2" s="4">
        <f t="shared" si="0"/>
        <v>2029</v>
      </c>
      <c r="L2" s="4">
        <f t="shared" si="0"/>
        <v>2030</v>
      </c>
      <c r="M2" s="4">
        <f t="shared" si="0"/>
        <v>2031</v>
      </c>
      <c r="N2" s="4">
        <f t="shared" si="0"/>
        <v>2032</v>
      </c>
      <c r="O2" s="4">
        <f t="shared" si="0"/>
        <v>2033</v>
      </c>
      <c r="P2" s="4">
        <f t="shared" si="0"/>
        <v>2034</v>
      </c>
      <c r="Q2" s="4">
        <f t="shared" si="0"/>
        <v>2035</v>
      </c>
      <c r="R2" s="4">
        <f t="shared" ref="R2:W2" si="1">Q2+1</f>
        <v>2036</v>
      </c>
      <c r="S2" s="4">
        <f t="shared" si="1"/>
        <v>2037</v>
      </c>
      <c r="T2" s="4">
        <f t="shared" si="1"/>
        <v>2038</v>
      </c>
      <c r="U2" s="4">
        <f t="shared" si="1"/>
        <v>2039</v>
      </c>
      <c r="V2" s="4">
        <f t="shared" si="1"/>
        <v>2040</v>
      </c>
      <c r="W2" s="4">
        <f t="shared" si="1"/>
        <v>2041</v>
      </c>
      <c r="X2" s="4">
        <f t="shared" si="0"/>
        <v>2042</v>
      </c>
      <c r="Y2" s="4">
        <f t="shared" si="0"/>
        <v>2043</v>
      </c>
      <c r="Z2" s="4">
        <f t="shared" si="0"/>
        <v>2044</v>
      </c>
      <c r="AA2" s="4">
        <f t="shared" si="0"/>
        <v>2045</v>
      </c>
    </row>
    <row r="3" spans="1:72" x14ac:dyDescent="0.25">
      <c r="A3" s="66" t="s">
        <v>163</v>
      </c>
      <c r="B3" s="34"/>
      <c r="C3" s="34"/>
      <c r="D3" s="34"/>
      <c r="E3" s="34"/>
      <c r="F3" s="34"/>
      <c r="G3" s="34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6" t="s">
        <v>34</v>
      </c>
    </row>
    <row r="4" spans="1:72" x14ac:dyDescent="0.25">
      <c r="A4" s="66" t="s">
        <v>164</v>
      </c>
      <c r="B4" s="34"/>
      <c r="C4" s="34"/>
      <c r="D4" s="34"/>
      <c r="E4" s="34"/>
      <c r="F4" s="34"/>
      <c r="G4" s="34"/>
      <c r="H4" s="3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72" x14ac:dyDescent="0.25">
      <c r="A5" s="66" t="s">
        <v>165</v>
      </c>
      <c r="B5" s="34"/>
      <c r="C5" s="34"/>
      <c r="D5" s="34"/>
      <c r="E5" s="34"/>
      <c r="F5" s="34"/>
      <c r="G5" s="34"/>
      <c r="H5" s="34"/>
      <c r="I5" s="34"/>
      <c r="J5" s="3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72" x14ac:dyDescent="0.25">
      <c r="A6" s="68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72" x14ac:dyDescent="0.25">
      <c r="A7" s="68" t="s">
        <v>91</v>
      </c>
      <c r="B7" s="4">
        <v>2020</v>
      </c>
      <c r="C7" s="4">
        <f t="shared" ref="C7:AA7" si="2">B7+1</f>
        <v>2021</v>
      </c>
      <c r="D7" s="4">
        <f t="shared" si="2"/>
        <v>2022</v>
      </c>
      <c r="E7" s="4">
        <f t="shared" si="2"/>
        <v>2023</v>
      </c>
      <c r="F7" s="4">
        <f t="shared" si="2"/>
        <v>2024</v>
      </c>
      <c r="G7" s="4">
        <f t="shared" si="2"/>
        <v>2025</v>
      </c>
      <c r="H7" s="4">
        <f t="shared" si="2"/>
        <v>2026</v>
      </c>
      <c r="I7" s="4">
        <f t="shared" si="2"/>
        <v>2027</v>
      </c>
      <c r="J7" s="4">
        <f t="shared" si="2"/>
        <v>2028</v>
      </c>
      <c r="K7" s="4">
        <f t="shared" si="2"/>
        <v>2029</v>
      </c>
      <c r="L7" s="4">
        <f t="shared" si="2"/>
        <v>2030</v>
      </c>
      <c r="M7" s="4">
        <f t="shared" si="2"/>
        <v>2031</v>
      </c>
      <c r="N7" s="4">
        <f t="shared" si="2"/>
        <v>2032</v>
      </c>
      <c r="O7" s="4">
        <f t="shared" si="2"/>
        <v>2033</v>
      </c>
      <c r="P7" s="4">
        <f t="shared" si="2"/>
        <v>2034</v>
      </c>
      <c r="Q7" s="4">
        <f t="shared" si="2"/>
        <v>2035</v>
      </c>
      <c r="R7" s="4">
        <f t="shared" si="2"/>
        <v>2036</v>
      </c>
      <c r="S7" s="4">
        <f t="shared" si="2"/>
        <v>2037</v>
      </c>
      <c r="T7" s="4">
        <f t="shared" si="2"/>
        <v>2038</v>
      </c>
      <c r="U7" s="4">
        <f t="shared" si="2"/>
        <v>2039</v>
      </c>
      <c r="V7" s="4">
        <f t="shared" si="2"/>
        <v>2040</v>
      </c>
      <c r="W7" s="4">
        <f t="shared" si="2"/>
        <v>2041</v>
      </c>
      <c r="X7" s="4">
        <f t="shared" si="2"/>
        <v>2042</v>
      </c>
      <c r="Y7" s="4">
        <f t="shared" si="2"/>
        <v>2043</v>
      </c>
      <c r="Z7" s="4">
        <f t="shared" si="2"/>
        <v>2044</v>
      </c>
      <c r="AA7" s="4">
        <f t="shared" si="2"/>
        <v>2045</v>
      </c>
    </row>
    <row r="8" spans="1:72" x14ac:dyDescent="0.25">
      <c r="A8" s="66" t="s">
        <v>163</v>
      </c>
      <c r="B8" s="1"/>
      <c r="C8" s="1"/>
      <c r="D8" s="1"/>
      <c r="E8" s="1"/>
      <c r="F8" s="1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6" t="s">
        <v>90</v>
      </c>
    </row>
    <row r="9" spans="1:72" x14ac:dyDescent="0.25">
      <c r="A9" s="66" t="s">
        <v>164</v>
      </c>
      <c r="B9" s="1"/>
      <c r="C9" s="1"/>
      <c r="D9" s="1"/>
      <c r="E9" s="1"/>
      <c r="F9" s="1"/>
      <c r="G9" s="1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72" x14ac:dyDescent="0.25">
      <c r="A10" s="66" t="s">
        <v>165</v>
      </c>
      <c r="B10" s="1"/>
      <c r="C10" s="1"/>
      <c r="D10" s="1"/>
      <c r="E10" s="1"/>
      <c r="F10" s="1"/>
      <c r="G10" s="1"/>
      <c r="H10" s="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</sheetData>
  <printOptions gridLines="1"/>
  <pageMargins left="0.7" right="0.7" top="0.75" bottom="0.75" header="0.3" footer="0.3"/>
  <pageSetup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80"/>
  <sheetViews>
    <sheetView topLeftCell="A55" zoomScaleNormal="100" workbookViewId="0">
      <selection activeCell="A69" sqref="A69"/>
    </sheetView>
  </sheetViews>
  <sheetFormatPr defaultRowHeight="15" x14ac:dyDescent="0.25"/>
  <cols>
    <col min="1" max="1" width="82" bestFit="1" customWidth="1"/>
    <col min="2" max="27" width="6.28515625" style="62" bestFit="1" customWidth="1"/>
    <col min="28" max="28" width="6" bestFit="1" customWidth="1"/>
  </cols>
  <sheetData>
    <row r="1" spans="1:78" ht="16.5" x14ac:dyDescent="0.3">
      <c r="A1" s="42" t="s">
        <v>136</v>
      </c>
      <c r="B1" s="42" t="s">
        <v>137</v>
      </c>
      <c r="C1" s="42" t="s">
        <v>138</v>
      </c>
      <c r="D1" s="42" t="s">
        <v>139</v>
      </c>
      <c r="E1" s="42" t="s">
        <v>140</v>
      </c>
      <c r="F1" s="42" t="s">
        <v>141</v>
      </c>
      <c r="G1" s="42" t="s">
        <v>142</v>
      </c>
      <c r="H1" s="42" t="s">
        <v>143</v>
      </c>
      <c r="I1" s="42" t="s">
        <v>144</v>
      </c>
      <c r="J1" s="42" t="s">
        <v>145</v>
      </c>
      <c r="K1" s="42" t="s">
        <v>146</v>
      </c>
      <c r="L1" s="42" t="s">
        <v>147</v>
      </c>
      <c r="M1" s="42" t="s">
        <v>148</v>
      </c>
      <c r="N1" s="42" t="s">
        <v>149</v>
      </c>
      <c r="O1" s="42" t="s">
        <v>150</v>
      </c>
      <c r="P1" s="42" t="s">
        <v>151</v>
      </c>
      <c r="Q1" s="42" t="s">
        <v>152</v>
      </c>
      <c r="R1" s="42" t="s">
        <v>153</v>
      </c>
      <c r="S1" s="42" t="s">
        <v>154</v>
      </c>
      <c r="T1" s="42" t="s">
        <v>155</v>
      </c>
      <c r="U1" s="42" t="s">
        <v>156</v>
      </c>
      <c r="V1" s="42" t="s">
        <v>157</v>
      </c>
      <c r="W1" s="42" t="s">
        <v>158</v>
      </c>
      <c r="X1" s="42" t="s">
        <v>159</v>
      </c>
      <c r="Y1" s="42" t="s">
        <v>160</v>
      </c>
      <c r="Z1" s="42" t="s">
        <v>161</v>
      </c>
      <c r="AA1" s="42" t="s">
        <v>162</v>
      </c>
    </row>
    <row r="2" spans="1:78" s="7" customFormat="1" ht="18.75" x14ac:dyDescent="0.3">
      <c r="A2" s="8" t="str">
        <f>"Strategy: "&amp;Strategy</f>
        <v>Strategy: Develop</v>
      </c>
      <c r="B2" s="43"/>
      <c r="C2" s="43"/>
      <c r="D2" s="43"/>
      <c r="E2" s="43"/>
      <c r="F2" s="43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</row>
    <row r="4" spans="1:78" s="1" customFormat="1" ht="15.75" x14ac:dyDescent="0.25">
      <c r="A4" s="3" t="s">
        <v>15</v>
      </c>
      <c r="B4" s="45"/>
      <c r="C4" s="45"/>
      <c r="D4" s="45"/>
      <c r="E4" s="45"/>
      <c r="F4" s="45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5"/>
      <c r="X4" s="45"/>
      <c r="Y4" s="45"/>
      <c r="Z4" s="45"/>
      <c r="AA4" s="45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</row>
    <row r="5" spans="1:78" s="1" customFormat="1" x14ac:dyDescent="0.25">
      <c r="B5" s="46">
        <v>2020</v>
      </c>
      <c r="C5" s="46">
        <f>B5+1</f>
        <v>2021</v>
      </c>
      <c r="D5" s="46">
        <f t="shared" ref="D5:AA5" si="0">C5+1</f>
        <v>2022</v>
      </c>
      <c r="E5" s="46">
        <f t="shared" si="0"/>
        <v>2023</v>
      </c>
      <c r="F5" s="46">
        <f t="shared" si="0"/>
        <v>2024</v>
      </c>
      <c r="G5" s="46">
        <f t="shared" si="0"/>
        <v>2025</v>
      </c>
      <c r="H5" s="46">
        <f t="shared" si="0"/>
        <v>2026</v>
      </c>
      <c r="I5" s="46">
        <f t="shared" si="0"/>
        <v>2027</v>
      </c>
      <c r="J5" s="46">
        <f t="shared" si="0"/>
        <v>2028</v>
      </c>
      <c r="K5" s="46">
        <f t="shared" si="0"/>
        <v>2029</v>
      </c>
      <c r="L5" s="46">
        <f t="shared" si="0"/>
        <v>2030</v>
      </c>
      <c r="M5" s="46">
        <f t="shared" si="0"/>
        <v>2031</v>
      </c>
      <c r="N5" s="46">
        <f t="shared" si="0"/>
        <v>2032</v>
      </c>
      <c r="O5" s="46">
        <f t="shared" si="0"/>
        <v>2033</v>
      </c>
      <c r="P5" s="46">
        <f t="shared" si="0"/>
        <v>2034</v>
      </c>
      <c r="Q5" s="46">
        <f t="shared" si="0"/>
        <v>2035</v>
      </c>
      <c r="R5" s="46">
        <f t="shared" si="0"/>
        <v>2036</v>
      </c>
      <c r="S5" s="46">
        <f t="shared" si="0"/>
        <v>2037</v>
      </c>
      <c r="T5" s="46">
        <f t="shared" si="0"/>
        <v>2038</v>
      </c>
      <c r="U5" s="46">
        <f t="shared" si="0"/>
        <v>2039</v>
      </c>
      <c r="V5" s="46">
        <f t="shared" si="0"/>
        <v>2040</v>
      </c>
      <c r="W5" s="46">
        <f t="shared" si="0"/>
        <v>2041</v>
      </c>
      <c r="X5" s="46">
        <f t="shared" si="0"/>
        <v>2042</v>
      </c>
      <c r="Y5" s="46">
        <f t="shared" si="0"/>
        <v>2043</v>
      </c>
      <c r="Z5" s="46">
        <f t="shared" si="0"/>
        <v>2044</v>
      </c>
      <c r="AA5" s="46">
        <f t="shared" si="0"/>
        <v>2045</v>
      </c>
      <c r="AB5" s="39" t="s">
        <v>126</v>
      </c>
      <c r="AC5" s="4"/>
      <c r="AD5" s="4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</row>
    <row r="6" spans="1:78" s="1" customFormat="1" x14ac:dyDescent="0.25">
      <c r="A6" s="1" t="s">
        <v>132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7"/>
      <c r="X6" s="48"/>
      <c r="Y6" s="48"/>
      <c r="Z6" s="48"/>
      <c r="AA6" s="48"/>
      <c r="AB6" s="11"/>
      <c r="AC6" s="11"/>
      <c r="AD6" s="11"/>
      <c r="AE6" s="11"/>
      <c r="AF6" s="11"/>
      <c r="AG6" s="11"/>
      <c r="AH6" s="11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</row>
    <row r="7" spans="1:78" s="1" customFormat="1" x14ac:dyDescent="0.25">
      <c r="A7" s="1" t="s">
        <v>82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11"/>
      <c r="AC7" s="11"/>
      <c r="AD7" s="11"/>
      <c r="AE7" s="11"/>
      <c r="AF7" s="11"/>
      <c r="AG7" s="11"/>
      <c r="AH7" s="11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</row>
    <row r="8" spans="1:78" s="1" customFormat="1" x14ac:dyDescent="0.25">
      <c r="A8" s="1" t="s">
        <v>83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</row>
    <row r="9" spans="1:78" s="1" customFormat="1" x14ac:dyDescent="0.25">
      <c r="A9" s="1" t="s">
        <v>84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</row>
    <row r="10" spans="1:78" s="1" customFormat="1" x14ac:dyDescent="0.25">
      <c r="A10" s="1" t="s">
        <v>94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</row>
    <row r="11" spans="1:78" s="1" customFormat="1" x14ac:dyDescent="0.25"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</row>
    <row r="12" spans="1:78" s="1" customFormat="1" x14ac:dyDescent="0.25">
      <c r="A12" s="1" t="s">
        <v>85</v>
      </c>
      <c r="B12" s="50"/>
      <c r="C12" s="50"/>
      <c r="D12" s="50"/>
      <c r="E12" s="50"/>
      <c r="F12" s="50"/>
      <c r="G12" s="50"/>
      <c r="H12" s="50"/>
      <c r="I12" s="50"/>
      <c r="J12" s="50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</row>
    <row r="13" spans="1:78" s="1" customFormat="1" x14ac:dyDescent="0.25">
      <c r="A13" s="1" t="s">
        <v>82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</row>
    <row r="14" spans="1:78" s="1" customFormat="1" x14ac:dyDescent="0.25">
      <c r="A14" s="1" t="s">
        <v>83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</row>
    <row r="15" spans="1:78" s="1" customFormat="1" x14ac:dyDescent="0.25">
      <c r="A15" s="1" t="s">
        <v>84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</row>
    <row r="16" spans="1:78" s="1" customFormat="1" x14ac:dyDescent="0.25">
      <c r="A16" s="1" t="s">
        <v>94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</row>
    <row r="17" spans="1:78" s="1" customFormat="1" x14ac:dyDescent="0.25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</row>
    <row r="18" spans="1:78" s="1" customFormat="1" x14ac:dyDescent="0.25">
      <c r="A18" s="1" t="s">
        <v>131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</row>
    <row r="19" spans="1:78" s="1" customFormat="1" x14ac:dyDescent="0.25">
      <c r="A19" s="1" t="s">
        <v>82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</row>
    <row r="20" spans="1:78" s="1" customFormat="1" x14ac:dyDescent="0.25">
      <c r="A20" s="1" t="s">
        <v>83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</row>
    <row r="21" spans="1:78" s="1" customFormat="1" x14ac:dyDescent="0.25">
      <c r="A21" s="1" t="s">
        <v>84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</row>
    <row r="22" spans="1:78" s="1" customFormat="1" x14ac:dyDescent="0.25">
      <c r="A22" s="1" t="s">
        <v>94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</row>
    <row r="23" spans="1:78" s="1" customFormat="1" x14ac:dyDescent="0.25"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</row>
    <row r="24" spans="1:78" s="1" customFormat="1" x14ac:dyDescent="0.25">
      <c r="A24" s="35" t="s">
        <v>116</v>
      </c>
      <c r="B24" s="52">
        <f t="shared" ref="B24:AA24" si="1">Year</f>
        <v>2020</v>
      </c>
      <c r="C24" s="52">
        <f t="shared" si="1"/>
        <v>2021</v>
      </c>
      <c r="D24" s="52">
        <f t="shared" si="1"/>
        <v>2022</v>
      </c>
      <c r="E24" s="52">
        <f t="shared" si="1"/>
        <v>2023</v>
      </c>
      <c r="F24" s="52">
        <f t="shared" si="1"/>
        <v>2024</v>
      </c>
      <c r="G24" s="52">
        <f t="shared" si="1"/>
        <v>2025</v>
      </c>
      <c r="H24" s="52">
        <f t="shared" si="1"/>
        <v>2026</v>
      </c>
      <c r="I24" s="52">
        <f t="shared" si="1"/>
        <v>2027</v>
      </c>
      <c r="J24" s="52">
        <f t="shared" si="1"/>
        <v>2028</v>
      </c>
      <c r="K24" s="52">
        <f t="shared" si="1"/>
        <v>2029</v>
      </c>
      <c r="L24" s="52">
        <f t="shared" si="1"/>
        <v>2030</v>
      </c>
      <c r="M24" s="52">
        <f t="shared" si="1"/>
        <v>2031</v>
      </c>
      <c r="N24" s="52">
        <f t="shared" si="1"/>
        <v>2032</v>
      </c>
      <c r="O24" s="52">
        <f t="shared" si="1"/>
        <v>2033</v>
      </c>
      <c r="P24" s="52">
        <f t="shared" si="1"/>
        <v>2034</v>
      </c>
      <c r="Q24" s="52">
        <f t="shared" si="1"/>
        <v>2035</v>
      </c>
      <c r="R24" s="52">
        <f t="shared" si="1"/>
        <v>2036</v>
      </c>
      <c r="S24" s="52">
        <f t="shared" si="1"/>
        <v>2037</v>
      </c>
      <c r="T24" s="52">
        <f t="shared" si="1"/>
        <v>2038</v>
      </c>
      <c r="U24" s="52">
        <f t="shared" si="1"/>
        <v>2039</v>
      </c>
      <c r="V24" s="52">
        <f t="shared" si="1"/>
        <v>2040</v>
      </c>
      <c r="W24" s="52">
        <f t="shared" si="1"/>
        <v>2041</v>
      </c>
      <c r="X24" s="52">
        <f t="shared" si="1"/>
        <v>2042</v>
      </c>
      <c r="Y24" s="52">
        <f t="shared" si="1"/>
        <v>2043</v>
      </c>
      <c r="Z24" s="52">
        <f t="shared" si="1"/>
        <v>2044</v>
      </c>
      <c r="AA24" s="52">
        <f t="shared" si="1"/>
        <v>2045</v>
      </c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 s="5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</row>
    <row r="25" spans="1:78" s="10" customFormat="1" x14ac:dyDescent="0.25">
      <c r="A25" s="10" t="s">
        <v>82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29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78" s="10" customFormat="1" x14ac:dyDescent="0.25">
      <c r="A26" s="10" t="s">
        <v>83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41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</row>
    <row r="27" spans="1:78" s="10" customFormat="1" x14ac:dyDescent="0.25">
      <c r="A27" s="10" t="s">
        <v>84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41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</row>
    <row r="28" spans="1:78" s="10" customFormat="1" x14ac:dyDescent="0.25">
      <c r="A28" s="10" t="s">
        <v>94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41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</row>
    <row r="29" spans="1:78" s="1" customFormat="1" ht="18.75" x14ac:dyDescent="0.25">
      <c r="A29" s="40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7"/>
      <c r="X29" s="45"/>
      <c r="Y29" s="45"/>
      <c r="Z29" s="45"/>
      <c r="AA29" s="45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 s="32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</row>
    <row r="30" spans="1:78" s="1" customFormat="1" x14ac:dyDescent="0.25">
      <c r="A30" s="1" t="s">
        <v>117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49"/>
      <c r="V30" s="49"/>
      <c r="W30" s="47"/>
      <c r="X30" s="45"/>
      <c r="Y30" s="45"/>
      <c r="Z30" s="45"/>
      <c r="AA30" s="45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 s="32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</row>
    <row r="31" spans="1:78" s="1" customFormat="1" x14ac:dyDescent="0.25">
      <c r="A31" s="1" t="s">
        <v>102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 s="32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</row>
    <row r="32" spans="1:78" s="1" customFormat="1" x14ac:dyDescent="0.25">
      <c r="A32" s="1" t="s">
        <v>103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 s="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</row>
    <row r="33" spans="1:78" s="1" customFormat="1" x14ac:dyDescent="0.25">
      <c r="A33" s="1" t="s">
        <v>104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 s="32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</row>
    <row r="34" spans="1:78" s="1" customFormat="1" x14ac:dyDescent="0.25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 s="32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</row>
    <row r="35" spans="1:78" s="1" customFormat="1" x14ac:dyDescent="0.25">
      <c r="A35" s="1" t="s">
        <v>118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 s="32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</row>
    <row r="36" spans="1:78" s="1" customFormat="1" x14ac:dyDescent="0.25"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 s="32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</row>
    <row r="37" spans="1:78" s="1" customFormat="1" x14ac:dyDescent="0.25">
      <c r="A37" s="1" t="s">
        <v>119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 s="32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</row>
    <row r="38" spans="1:78" s="1" customFormat="1" x14ac:dyDescent="0.25">
      <c r="A38" s="1" t="s">
        <v>82</v>
      </c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 s="32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</row>
    <row r="39" spans="1:78" s="1" customFormat="1" x14ac:dyDescent="0.25">
      <c r="A39" s="1" t="s">
        <v>83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 s="32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</row>
    <row r="40" spans="1:78" s="1" customFormat="1" x14ac:dyDescent="0.25">
      <c r="A40" s="1" t="s">
        <v>84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 s="32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</row>
    <row r="41" spans="1:78" s="1" customFormat="1" x14ac:dyDescent="0.25">
      <c r="A41" s="1" t="s">
        <v>94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 s="32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</row>
    <row r="42" spans="1:78" s="1" customFormat="1" x14ac:dyDescent="0.25">
      <c r="A42" s="33" t="s">
        <v>105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 s="3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</row>
    <row r="43" spans="1:78" s="1" customFormat="1" x14ac:dyDescent="0.25">
      <c r="A43" s="33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 s="32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</row>
    <row r="44" spans="1:78" s="1" customFormat="1" x14ac:dyDescent="0.25">
      <c r="A44" s="1" t="s">
        <v>120</v>
      </c>
      <c r="B44" s="55">
        <f t="shared" ref="B44:AA44" si="2">Year</f>
        <v>2020</v>
      </c>
      <c r="C44" s="55">
        <f t="shared" si="2"/>
        <v>2021</v>
      </c>
      <c r="D44" s="55">
        <f t="shared" si="2"/>
        <v>2022</v>
      </c>
      <c r="E44" s="55">
        <f t="shared" si="2"/>
        <v>2023</v>
      </c>
      <c r="F44" s="55">
        <f t="shared" si="2"/>
        <v>2024</v>
      </c>
      <c r="G44" s="55">
        <f t="shared" si="2"/>
        <v>2025</v>
      </c>
      <c r="H44" s="55">
        <f t="shared" si="2"/>
        <v>2026</v>
      </c>
      <c r="I44" s="55">
        <f t="shared" si="2"/>
        <v>2027</v>
      </c>
      <c r="J44" s="55">
        <f t="shared" si="2"/>
        <v>2028</v>
      </c>
      <c r="K44" s="55">
        <f t="shared" si="2"/>
        <v>2029</v>
      </c>
      <c r="L44" s="55">
        <f t="shared" si="2"/>
        <v>2030</v>
      </c>
      <c r="M44" s="55">
        <f t="shared" si="2"/>
        <v>2031</v>
      </c>
      <c r="N44" s="55">
        <f t="shared" si="2"/>
        <v>2032</v>
      </c>
      <c r="O44" s="55">
        <f t="shared" si="2"/>
        <v>2033</v>
      </c>
      <c r="P44" s="55">
        <f t="shared" si="2"/>
        <v>2034</v>
      </c>
      <c r="Q44" s="55">
        <f t="shared" si="2"/>
        <v>2035</v>
      </c>
      <c r="R44" s="55">
        <f t="shared" si="2"/>
        <v>2036</v>
      </c>
      <c r="S44" s="55">
        <f t="shared" si="2"/>
        <v>2037</v>
      </c>
      <c r="T44" s="55">
        <f t="shared" si="2"/>
        <v>2038</v>
      </c>
      <c r="U44" s="55">
        <f t="shared" si="2"/>
        <v>2039</v>
      </c>
      <c r="V44" s="55">
        <f t="shared" si="2"/>
        <v>2040</v>
      </c>
      <c r="W44" s="55">
        <f t="shared" si="2"/>
        <v>2041</v>
      </c>
      <c r="X44" s="55">
        <f t="shared" si="2"/>
        <v>2042</v>
      </c>
      <c r="Y44" s="55">
        <f t="shared" si="2"/>
        <v>2043</v>
      </c>
      <c r="Z44" s="55">
        <f t="shared" si="2"/>
        <v>2044</v>
      </c>
      <c r="AA44" s="55">
        <f t="shared" si="2"/>
        <v>2045</v>
      </c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</row>
    <row r="45" spans="1:78" s="10" customFormat="1" x14ac:dyDescent="0.25">
      <c r="A45" s="10" t="s">
        <v>82</v>
      </c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</row>
    <row r="46" spans="1:78" s="10" customFormat="1" x14ac:dyDescent="0.25">
      <c r="A46" s="10" t="s">
        <v>83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</row>
    <row r="47" spans="1:78" s="10" customFormat="1" x14ac:dyDescent="0.25">
      <c r="A47" s="10" t="s">
        <v>84</v>
      </c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</row>
    <row r="48" spans="1:78" s="10" customFormat="1" x14ac:dyDescent="0.25">
      <c r="A48" s="10" t="s">
        <v>94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</row>
    <row r="49" spans="1:78" s="1" customFormat="1" x14ac:dyDescent="0.25"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</row>
    <row r="50" spans="1:78" s="1" customFormat="1" x14ac:dyDescent="0.25">
      <c r="A50" s="1" t="s">
        <v>106</v>
      </c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</row>
    <row r="51" spans="1:78" s="1" customFormat="1" x14ac:dyDescent="0.25">
      <c r="A51" s="1" t="s">
        <v>82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</row>
    <row r="52" spans="1:78" s="1" customFormat="1" x14ac:dyDescent="0.25">
      <c r="A52" s="1" t="s">
        <v>83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</row>
    <row r="53" spans="1:78" s="1" customFormat="1" x14ac:dyDescent="0.25">
      <c r="A53" s="1" t="s">
        <v>84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</row>
    <row r="54" spans="1:78" s="1" customFormat="1" x14ac:dyDescent="0.25">
      <c r="A54" s="1" t="s">
        <v>94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</row>
    <row r="55" spans="1:78" s="1" customFormat="1" x14ac:dyDescent="0.25"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</row>
    <row r="56" spans="1:78" s="1" customFormat="1" x14ac:dyDescent="0.25">
      <c r="A56" s="1" t="s">
        <v>107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</row>
    <row r="57" spans="1:78" s="1" customFormat="1" x14ac:dyDescent="0.25">
      <c r="A57" s="1" t="s">
        <v>82</v>
      </c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</row>
    <row r="58" spans="1:78" s="1" customFormat="1" x14ac:dyDescent="0.25">
      <c r="A58" s="1" t="s">
        <v>83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</row>
    <row r="59" spans="1:78" s="1" customFormat="1" x14ac:dyDescent="0.25">
      <c r="A59" s="1" t="s">
        <v>84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</row>
    <row r="60" spans="1:78" s="1" customFormat="1" x14ac:dyDescent="0.25">
      <c r="A60" s="1" t="s">
        <v>94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</row>
    <row r="61" spans="1:78" s="1" customFormat="1" x14ac:dyDescent="0.25">
      <c r="B61" s="46"/>
      <c r="C61" s="46"/>
      <c r="D61" s="46"/>
      <c r="E61" s="46"/>
      <c r="F61" s="46"/>
      <c r="G61" s="51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7"/>
      <c r="X61" s="45"/>
      <c r="Y61" s="45"/>
      <c r="Z61" s="45"/>
      <c r="AA61" s="45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</row>
    <row r="62" spans="1:78" s="1" customFormat="1" x14ac:dyDescent="0.25">
      <c r="A62" s="9" t="s">
        <v>115</v>
      </c>
      <c r="B62" s="45"/>
      <c r="C62" s="45"/>
      <c r="D62" s="45"/>
      <c r="E62" s="45"/>
      <c r="F62" s="45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5"/>
      <c r="X62" s="45"/>
      <c r="Y62" s="45"/>
      <c r="Z62" s="45"/>
      <c r="AA62" s="45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</row>
    <row r="63" spans="1:78" s="1" customFormat="1" x14ac:dyDescent="0.25">
      <c r="B63" s="58">
        <f t="shared" ref="B63:AA63" si="3">Year</f>
        <v>2020</v>
      </c>
      <c r="C63" s="58">
        <f t="shared" si="3"/>
        <v>2021</v>
      </c>
      <c r="D63" s="58">
        <f t="shared" si="3"/>
        <v>2022</v>
      </c>
      <c r="E63" s="58">
        <f t="shared" si="3"/>
        <v>2023</v>
      </c>
      <c r="F63" s="58">
        <f t="shared" si="3"/>
        <v>2024</v>
      </c>
      <c r="G63" s="58">
        <f t="shared" si="3"/>
        <v>2025</v>
      </c>
      <c r="H63" s="58">
        <f t="shared" si="3"/>
        <v>2026</v>
      </c>
      <c r="I63" s="58">
        <f t="shared" si="3"/>
        <v>2027</v>
      </c>
      <c r="J63" s="58">
        <f t="shared" si="3"/>
        <v>2028</v>
      </c>
      <c r="K63" s="58">
        <f t="shared" si="3"/>
        <v>2029</v>
      </c>
      <c r="L63" s="58">
        <f t="shared" si="3"/>
        <v>2030</v>
      </c>
      <c r="M63" s="58">
        <f t="shared" si="3"/>
        <v>2031</v>
      </c>
      <c r="N63" s="58">
        <f t="shared" si="3"/>
        <v>2032</v>
      </c>
      <c r="O63" s="58">
        <f t="shared" si="3"/>
        <v>2033</v>
      </c>
      <c r="P63" s="58">
        <f t="shared" si="3"/>
        <v>2034</v>
      </c>
      <c r="Q63" s="58">
        <f t="shared" si="3"/>
        <v>2035</v>
      </c>
      <c r="R63" s="58">
        <f t="shared" si="3"/>
        <v>2036</v>
      </c>
      <c r="S63" s="58">
        <f t="shared" si="3"/>
        <v>2037</v>
      </c>
      <c r="T63" s="58">
        <f t="shared" si="3"/>
        <v>2038</v>
      </c>
      <c r="U63" s="58">
        <f t="shared" si="3"/>
        <v>2039</v>
      </c>
      <c r="V63" s="58">
        <f t="shared" si="3"/>
        <v>2040</v>
      </c>
      <c r="W63" s="58">
        <f t="shared" si="3"/>
        <v>2041</v>
      </c>
      <c r="X63" s="58">
        <f t="shared" si="3"/>
        <v>2042</v>
      </c>
      <c r="Y63" s="58">
        <f t="shared" si="3"/>
        <v>2043</v>
      </c>
      <c r="Z63" s="58">
        <f t="shared" si="3"/>
        <v>2044</v>
      </c>
      <c r="AA63" s="58">
        <f t="shared" si="3"/>
        <v>2045</v>
      </c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</row>
    <row r="64" spans="1:78" s="1" customFormat="1" x14ac:dyDescent="0.25">
      <c r="A64" s="1" t="s">
        <v>21</v>
      </c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</row>
    <row r="65" spans="1:78" s="1" customFormat="1" x14ac:dyDescent="0.25">
      <c r="A65" s="1" t="s">
        <v>112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</row>
    <row r="66" spans="1:78" s="1" customFormat="1" x14ac:dyDescent="0.25">
      <c r="A66" s="1" t="s">
        <v>22</v>
      </c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</row>
    <row r="67" spans="1:78" s="1" customFormat="1" x14ac:dyDescent="0.25"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</row>
    <row r="68" spans="1:78" s="1" customFormat="1" x14ac:dyDescent="0.25">
      <c r="A68" s="1" t="s">
        <v>113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</row>
    <row r="69" spans="1:78" s="1" customFormat="1" x14ac:dyDescent="0.25">
      <c r="A69" s="1" t="s">
        <v>23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</row>
    <row r="70" spans="1:78" s="1" customFormat="1" x14ac:dyDescent="0.25"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</row>
    <row r="71" spans="1:78" s="1" customFormat="1" x14ac:dyDescent="0.25">
      <c r="A71" s="1" t="s">
        <v>24</v>
      </c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</row>
    <row r="72" spans="1:78" s="1" customFormat="1" x14ac:dyDescent="0.25">
      <c r="A72" s="1" t="s">
        <v>25</v>
      </c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</row>
    <row r="73" spans="1:78" s="1" customFormat="1" x14ac:dyDescent="0.25">
      <c r="A73" s="1" t="s">
        <v>26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</row>
    <row r="74" spans="1:78" s="1" customFormat="1" x14ac:dyDescent="0.25"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</row>
    <row r="75" spans="1:78" s="1" customFormat="1" x14ac:dyDescent="0.25">
      <c r="A75" s="1" t="s">
        <v>114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</row>
    <row r="76" spans="1:78" s="1" customFormat="1" x14ac:dyDescent="0.25"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</row>
    <row r="77" spans="1:78" s="1" customFormat="1" x14ac:dyDescent="0.25">
      <c r="A77" s="1" t="s">
        <v>27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</row>
    <row r="78" spans="1:78" s="1" customFormat="1" x14ac:dyDescent="0.25"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</row>
    <row r="79" spans="1:78" x14ac:dyDescent="0.25">
      <c r="A79" s="9" t="s">
        <v>29</v>
      </c>
    </row>
    <row r="80" spans="1:78" x14ac:dyDescent="0.25">
      <c r="A80" s="6" t="s">
        <v>28</v>
      </c>
      <c r="B80" s="49"/>
    </row>
  </sheetData>
  <printOptions horizontalCentered="1" verticalCentered="1" gridLines="1"/>
  <pageMargins left="0.5" right="0.5" top="0.5" bottom="0.5" header="0.3" footer="0.3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82</vt:i4>
      </vt:variant>
    </vt:vector>
  </HeadingPairs>
  <TitlesOfParts>
    <vt:vector size="85" baseType="lpstr">
      <vt:lpstr>Input</vt:lpstr>
      <vt:lpstr>Cost Input</vt:lpstr>
      <vt:lpstr>Output</vt:lpstr>
      <vt:lpstr>ClassShareInitialCND</vt:lpstr>
      <vt:lpstr>ClassShareInitialCNDSW</vt:lpstr>
      <vt:lpstr>ClassShareInitialEU</vt:lpstr>
      <vt:lpstr>ClassShareInitialEUSW</vt:lpstr>
      <vt:lpstr>ClassShareInitialJPN</vt:lpstr>
      <vt:lpstr>ClassShareInitialJPNSW</vt:lpstr>
      <vt:lpstr>ClassShareInitialUSA</vt:lpstr>
      <vt:lpstr>ClassShareInitialUSASW</vt:lpstr>
      <vt:lpstr>COGS</vt:lpstr>
      <vt:lpstr>COGSSW</vt:lpstr>
      <vt:lpstr>Discount</vt:lpstr>
      <vt:lpstr>DiscountSW</vt:lpstr>
      <vt:lpstr>Facility</vt:lpstr>
      <vt:lpstr>FacilitySW</vt:lpstr>
      <vt:lpstr>Launch</vt:lpstr>
      <vt:lpstr>LaunchSW</vt:lpstr>
      <vt:lpstr>MeTooImpact</vt:lpstr>
      <vt:lpstr>MeTooImpactSW</vt:lpstr>
      <vt:lpstr>MeTooLaunch</vt:lpstr>
      <vt:lpstr>MeTooLaunchSW</vt:lpstr>
      <vt:lpstr>MeTooPostOrphanImpact</vt:lpstr>
      <vt:lpstr>MeTooPostOrphanImpactSW</vt:lpstr>
      <vt:lpstr>MKTcostArray</vt:lpstr>
      <vt:lpstr>NPV</vt:lpstr>
      <vt:lpstr>OrphanMktExclusivityEU</vt:lpstr>
      <vt:lpstr>OrphanMktExclusivityEUSW</vt:lpstr>
      <vt:lpstr>OrphanMktExclusivityUSA</vt:lpstr>
      <vt:lpstr>OrphanMktExclusivityUSASW</vt:lpstr>
      <vt:lpstr>OrphanSuccess</vt:lpstr>
      <vt:lpstr>OrphanSuccessSW</vt:lpstr>
      <vt:lpstr>PAOCAGR</vt:lpstr>
      <vt:lpstr>PAOCAGRSW</vt:lpstr>
      <vt:lpstr>PAOCND</vt:lpstr>
      <vt:lpstr>PAOCNDSW</vt:lpstr>
      <vt:lpstr>PAOEU</vt:lpstr>
      <vt:lpstr>PAOEUSW</vt:lpstr>
      <vt:lpstr>PAOJPN</vt:lpstr>
      <vt:lpstr>PAOJPNSW</vt:lpstr>
      <vt:lpstr>PAOUSA</vt:lpstr>
      <vt:lpstr>PAOUSASW</vt:lpstr>
      <vt:lpstr>PeakClassShareCND</vt:lpstr>
      <vt:lpstr>PeakClassShareCNDSW</vt:lpstr>
      <vt:lpstr>PeakClassShareEU</vt:lpstr>
      <vt:lpstr>PeakClassShareEUSW</vt:lpstr>
      <vt:lpstr>PeakClassShareJPN</vt:lpstr>
      <vt:lpstr>PeakClassShareJPNSW</vt:lpstr>
      <vt:lpstr>PeakClassShareUSA</vt:lpstr>
      <vt:lpstr>PeakClassShareUSASW</vt:lpstr>
      <vt:lpstr>PeakProductShareCND</vt:lpstr>
      <vt:lpstr>PeakProductShareCNDSW</vt:lpstr>
      <vt:lpstr>PeakProductShareEU</vt:lpstr>
      <vt:lpstr>PeakProductShareEUSW</vt:lpstr>
      <vt:lpstr>PeakProductShareJPN</vt:lpstr>
      <vt:lpstr>PeakProductShareJPNSW</vt:lpstr>
      <vt:lpstr>PeakProductShareUSA</vt:lpstr>
      <vt:lpstr>PeakProductShareUSASW</vt:lpstr>
      <vt:lpstr>PriceCAGR</vt:lpstr>
      <vt:lpstr>PriceCAGRSW</vt:lpstr>
      <vt:lpstr>PriceCND</vt:lpstr>
      <vt:lpstr>PriceCNDSW</vt:lpstr>
      <vt:lpstr>PriceEU</vt:lpstr>
      <vt:lpstr>PriceEUSW</vt:lpstr>
      <vt:lpstr>PriceJPN</vt:lpstr>
      <vt:lpstr>PriceJPNSW</vt:lpstr>
      <vt:lpstr>PriceUSA</vt:lpstr>
      <vt:lpstr>PriceUSASW</vt:lpstr>
      <vt:lpstr>Input!Print_Area</vt:lpstr>
      <vt:lpstr>Output!Print_Area</vt:lpstr>
      <vt:lpstr>RampUp</vt:lpstr>
      <vt:lpstr>RampUpSW</vt:lpstr>
      <vt:lpstr>RDcostArray</vt:lpstr>
      <vt:lpstr>RecombinantImpact</vt:lpstr>
      <vt:lpstr>RecombinantImpactSW</vt:lpstr>
      <vt:lpstr>RecombinantLaunch</vt:lpstr>
      <vt:lpstr>RecombinantLaunchSW</vt:lpstr>
      <vt:lpstr>RecombinantSuccess</vt:lpstr>
      <vt:lpstr>RecombinantSuccessSW</vt:lpstr>
      <vt:lpstr>Strategy</vt:lpstr>
      <vt:lpstr>StrategySW</vt:lpstr>
      <vt:lpstr>Tax</vt:lpstr>
      <vt:lpstr>TaxSW</vt:lpstr>
      <vt:lpstr>Year</vt:lpstr>
    </vt:vector>
  </TitlesOfParts>
  <Company>NC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jsstoneb</dc:creator>
  <cp:lastModifiedBy>Jeffrey S Stonebraker</cp:lastModifiedBy>
  <cp:lastPrinted>2020-08-28T15:36:23Z</cp:lastPrinted>
  <dcterms:created xsi:type="dcterms:W3CDTF">2010-09-22T00:00:15Z</dcterms:created>
  <dcterms:modified xsi:type="dcterms:W3CDTF">2021-05-14T16:07:41Z</dcterms:modified>
</cp:coreProperties>
</file>